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eter\Desktop\Digicall demo of Blue Turtle POPIA Compliance Toolkit\2 Assess\2.3 Information Officer\"/>
    </mc:Choice>
  </mc:AlternateContent>
  <bookViews>
    <workbookView xWindow="0" yWindow="0" windowWidth="20490" windowHeight="9045"/>
  </bookViews>
  <sheets>
    <sheet name="Introduction" sheetId="6" r:id="rId1"/>
    <sheet name="Operator assessment" sheetId="7" r:id="rId2"/>
    <sheet name="Assurance scale" sheetId="2" r:id="rId3"/>
    <sheet name="Ranges" sheetId="3" r:id="rId4"/>
  </sheets>
  <definedNames>
    <definedName name="assure">Ranges!$A$2:$A$6</definedName>
    <definedName name="priority">Ranges!$B$2:$B$6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2" i="7" l="1"/>
  <c r="C81" i="7"/>
  <c r="C80" i="7"/>
  <c r="C79" i="7"/>
  <c r="D79" i="7"/>
  <c r="F79" i="7" s="1"/>
  <c r="D80" i="7"/>
  <c r="F80" i="7" s="1"/>
  <c r="D81" i="7"/>
  <c r="F81" i="7" s="1"/>
  <c r="D82" i="7"/>
  <c r="F82" i="7" s="1"/>
  <c r="D83" i="7"/>
  <c r="D84" i="7"/>
  <c r="D85" i="7" s="1"/>
  <c r="C83" i="7"/>
  <c r="F84" i="7" l="1"/>
  <c r="F85" i="7" s="1"/>
  <c r="C84" i="7"/>
  <c r="C85" i="7"/>
</calcChain>
</file>

<file path=xl/sharedStrings.xml><?xml version="1.0" encoding="utf-8"?>
<sst xmlns="http://schemas.openxmlformats.org/spreadsheetml/2006/main" count="192" uniqueCount="111">
  <si>
    <t>You should:</t>
  </si>
  <si>
    <t>You should have a standalone policy statement or general staff policy that:</t>
  </si>
  <si>
    <t>sets out your business's approach to data protection together with responsibilities for implementing the policy and monitoring compliance;</t>
  </si>
  <si>
    <t>aligns with and covers the measures within this checklist as a minimum;</t>
  </si>
  <si>
    <t>is approved by management, published and communicated to all staff; and</t>
  </si>
  <si>
    <t>is reviewed and updated at planned intervals or when required to ensure it remains relevant.</t>
  </si>
  <si>
    <t>establish a process to monitor compliance to the policies;</t>
  </si>
  <si>
    <t>regularly test the measures that are detailed within the policies to provide assurances that they continue to be effective;</t>
  </si>
  <si>
    <t>ensure that responsibility for monitoring compliance with the policies is independent of the persons implementing the policy, to allow the monitoring to be unbiased; and</t>
  </si>
  <si>
    <t>report any results to senior management.</t>
  </si>
  <si>
    <t>provide induction training on or shortly after appointment;</t>
  </si>
  <si>
    <t>update all staff at regular intervals or when required (for example, intranet articles, circulars, team briefings and posters); and</t>
  </si>
  <si>
    <t>establish a clearly communicated set of security policies and procedures, which reflect business objectives and assign responsibilities to support good information risk management;</t>
  </si>
  <si>
    <t>ensure there are processes in place to analyse and log any identified threats, vulnerabilities, and potential impacts which are associated with your business activities and information (risk register); and</t>
  </si>
  <si>
    <t>apply controls to mitigate the identified risks within agreed appetites and regularly test these controls to ensure they remain effective.</t>
  </si>
  <si>
    <t>create, review and improve your data security features and controls on an ongoing basis.</t>
  </si>
  <si>
    <t>clearly set out your business’s approach to data protection and assign management responsibilities;</t>
  </si>
  <si>
    <t>ensure you have a policy framework and information governance strategy in place to support a positive data protection and security culture which has been endorsed by management;</t>
  </si>
  <si>
    <t>assess and identify areas that could cause data protection or security compliance problems and record these on your business's risk register;</t>
  </si>
  <si>
    <t>deliver training which encourages personal responsibility and good security behaviours; and</t>
  </si>
  <si>
    <t>run regular general awareness campaigns across your business to educate staff on their data protection and security responsibilities and promote data protection and security awareness and compliance.</t>
  </si>
  <si>
    <t>develop, implement and communicate an information security policy;</t>
  </si>
  <si>
    <t>ensure the policy covers key information security topics such as network security, physical security, access controls, secure configuration, patch management, email and internet use, data storage and maintenance and security breach / incident management;</t>
  </si>
  <si>
    <t>implement appropriate technical and organisational measures to ensure a level of security appropriate to the risk, in accordance with your security policy</t>
  </si>
  <si>
    <t>implement periodic checks for compliance with policy, to give assurances that security controls are operational and effective; and</t>
  </si>
  <si>
    <t>deliver regular staff training on all areas within the information security policy.</t>
  </si>
  <si>
    <t>ensure that there is adequate safeguards and data security in place, that is documented in a written contract using standard data protection contract clauses; and</t>
  </si>
  <si>
    <t>implement measures to audit any documented security arrangements on a periodic basis.</t>
  </si>
  <si>
    <t>train staff how to recognise and report breaches;</t>
  </si>
  <si>
    <t>have a process to report breaches to the appropriate individuals as soon as staff become aware of them, and to investigate and implement recovery plans;</t>
  </si>
  <si>
    <t>monitor the type, volume and cost of incidents to identify trends and help prevent recurrences.</t>
  </si>
  <si>
    <t>High assurance</t>
  </si>
  <si>
    <t>Reasonable assurance</t>
  </si>
  <si>
    <t>Limited assurance</t>
  </si>
  <si>
    <t>Very limited assurance</t>
  </si>
  <si>
    <t>Not applicable</t>
  </si>
  <si>
    <t>This does not apply due to any one of a number of factors related to the nature of the organisation and its activities.</t>
  </si>
  <si>
    <t>assure</t>
  </si>
  <si>
    <t>priority</t>
  </si>
  <si>
    <t>High, critical we get this right</t>
  </si>
  <si>
    <t>Medium to high important we get this right</t>
  </si>
  <si>
    <t>Medium to low, first choice of optional items</t>
  </si>
  <si>
    <t>Low, nice to have, optional item</t>
  </si>
  <si>
    <t>TOTAL RATINGS</t>
  </si>
  <si>
    <t>include subject access procedures within your written data protection policy; and</t>
  </si>
  <si>
    <t>provide appropriate awareness training to all staff and more specialised training to individuals that will be dealing with any requests.</t>
  </si>
  <si>
    <t>have processes in place to ensure that these conditions are met;</t>
  </si>
  <si>
    <t>consider creating a written retention policy to remind you when to dispose of various categories of data, and help you plan for its secure disposal; and</t>
  </si>
  <si>
    <t>Please contact your project consultant for more advice about use of this tool</t>
  </si>
  <si>
    <t>The assurance scale is that used by the UK ICO for data protection audits</t>
  </si>
  <si>
    <t>The graphs show priority and assurance assessment results in grpahcal format</t>
  </si>
  <si>
    <t>Completion date (insert date)</t>
  </si>
  <si>
    <t>On behalf of Organisation / Business Unit (insert name)</t>
  </si>
  <si>
    <t>Assessment completed by (insert name)</t>
  </si>
  <si>
    <t>Evidence / Comments</t>
  </si>
  <si>
    <t xml:space="preserve">POPIA Operator Assessment Tool </t>
  </si>
  <si>
    <t>The Operator Assessment tab has an assessment drop-down list to be completed for each assessment item. For any item rated High Assurance or Reasonable Assurance there must be evidence provided in the Evidence / Comments column. There are 71 questions in 20 categories.</t>
  </si>
  <si>
    <t>The purpose of this tool is to evaluate the extent to which an organisation meets the requirements for acting in the role of an Operator as defined in the POPI Act</t>
  </si>
  <si>
    <t>Does your organisation process personal information for a responsible party in terms of a contract or mandate, without coming under the direct authority of that party?</t>
  </si>
  <si>
    <t>Examples of operators include:</t>
  </si>
  <si>
    <t>Accountants; Attorneys; Auditors; IT service providers; Recruitment consultants; Security service providers</t>
  </si>
  <si>
    <t>To determine whether your organisation acts as an Operator please answer the following question:</t>
  </si>
  <si>
    <t>If you answered Yes to the question above you need to take this assessment</t>
  </si>
  <si>
    <t>POPI Act Operator Assessment</t>
  </si>
  <si>
    <t>work with the Responsible Party to ensure that all information risks you identify are fed back on a regular basis;</t>
  </si>
  <si>
    <t>work with the Responsible Party to mitigate any risks identified as part of the DPIA.</t>
  </si>
  <si>
    <t>ensure your written contract with the data Responsible Party includes standard contract clauses covering data erasure, retention and disposal;</t>
  </si>
  <si>
    <t>should you receive a request from the data Responsible Party to erase an individual’s personal data, have appropriate procedures in place in order to ensure the data is erased permanently.</t>
  </si>
  <si>
    <t>ensure you have processes in place to act on any request from the data Responsible Party to restrict the processing of an individual’s personal data.</t>
  </si>
  <si>
    <t>regularly undertake reviews of your public-facing documents, policies and privacy notice(s) to ensure they meet the renewed transparency requirements under the POPI Act;</t>
  </si>
  <si>
    <t>ensure any current and/or new processes or systems enable you to comply with an individual’s rights under the POPI Act; and</t>
  </si>
  <si>
    <t>provide specialist training for staff with specific duties, such as information security</t>
  </si>
  <si>
    <t>Your business has sought prior written authorisation from the data Responsible Party before engaging the services of a sub-operator</t>
  </si>
  <si>
    <t>seek written authorisation from the data Responsible Party before entering into any form of agreement or engagement of services of a sub operator;</t>
  </si>
  <si>
    <t>ensure you have a written contract or agreement in place with the sub-operator which outlines the data protection arrangements and expectations (such as staff training, data retention, data destruction, data access and breach reporting) the sub-operator must have in place;</t>
  </si>
  <si>
    <t>make sure any data is shared securely with the sub-operator and that you obtain the relevant assurances that the sub-operator has implemented appropriate technical and organisational measures to ensure the security of the personal data they are processing on your behalf; and</t>
  </si>
  <si>
    <t>ensure that if there are any changes in the sub-operator agreements that authorisation is again sought from the data Responsible Party before any changes are made.</t>
  </si>
  <si>
    <t>put mechanisms in place to assess the likely risk to individuals and then, if necessary, notify individuals affected and report the breach to the Information Regulator South Africa; and</t>
  </si>
  <si>
    <t>ensure that any data you transfer outside the EU is handled in compliance with the conditions for transfer set out in the POPI Act;</t>
  </si>
  <si>
    <t>There is a high level of assurance that processes and procedures are in place and delivering personal data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</si>
  <si>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data protection compliance. The audit has identified some scope for improvement in existing arrangements to reduce the risk of non compliance with the POPI Act.</t>
  </si>
  <si>
    <t>There is a limited level of assurance that processes and procedures are in place and delivering personal data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</si>
  <si>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data protection compliance. The audit has identified a substantial risk that the objective of personal data protection compliance with the POPI Act will not be achieved. Immediate action is required to improve the control environment.</t>
  </si>
  <si>
    <t xml:space="preserve">This tool has been adapted from the ICO GDPR readiness assessments which is available under Open Government Licence for commercial and non-commercial use. Attribution as required by the ICO: Information Commissioner’s Office, Data protection self assessment toolkit, 2016. licensed under the Open Government Licence. For more information please visit https://ico.org.uk/global/copyright-and-re-use-of-materials/ </t>
  </si>
  <si>
    <t>ensure a process is in place to allow you to respond to the Responsible Party's request for information (in relation to a subject access request they have received from an individual) in line with the agreed contractual SLA obligations and in order for the data Responsible Party to meet statutory timescales;</t>
  </si>
  <si>
    <t>Priority Assessment</t>
  </si>
  <si>
    <t>Assurance Assessment</t>
  </si>
  <si>
    <t>Note: it is assumed anyone completing this assessment has already completed the Responsible Party assessment</t>
  </si>
  <si>
    <t>Your business has an appropriate data protection policy COVERING YOUR ACTIVITIES AS AN OPERATOR</t>
  </si>
  <si>
    <t>Decision makers and key people in your business demonstrate support for data protection legislation and promote a positive culture of data protection compliance across the business COVERING YOUR ACTIVITIES AS AN OPERATOR</t>
  </si>
  <si>
    <t>Your business manages information risks in a structured way so that management understands the business impact of personal data related risks and manages them effectively COVERING YOUR ACTIVITIES AS AN OPERATOR</t>
  </si>
  <si>
    <t>Your business has implemented appropriate technical and organisational measures to integrate data protection into your processing activities COVERING YOUR ACTIVITIES AS AN OPERATOR</t>
  </si>
  <si>
    <t>Your business provides data protection awareness training for all staff COVERING YOUR ACTIVITIES AS AN OPERATOR</t>
  </si>
  <si>
    <t>Your business has effective processes to identify, report, manage and resolve any personal data breaches COVERING YOUR ACTIVITIES AS AN OPERATOR</t>
  </si>
  <si>
    <t>Your business has a process to respond to a data Responsible Party's request for information (following an individuals' request to access their personal data) COVERING YOUR ACTIVITIES AS AN OPERATOR</t>
  </si>
  <si>
    <t>Your business has a process to routinely and securely dispose of personal data that is no longer required in line with agreed timescales as stated within your contract with the data Responsible Party COVERING YOUR ACTIVITIES AS AN OPERATOR</t>
  </si>
  <si>
    <t>Your business has procedures to respond to a data Responsible Party's request to restrict the processing of specific personal data COVERING YOUR ACTIVITIES AS AN OPERATOR</t>
  </si>
  <si>
    <t>Your business has an information security policy supported by appropriate security measures COVERING YOUR ACTIVITIES AS AN OPERATOR</t>
  </si>
  <si>
    <t>Your business monitors its own compliance with data protection policies and regularly reviews the effectiveness of data handling and security controls COVERING YOUR ACTIVITIES AS AN OPERATOR</t>
  </si>
  <si>
    <t>Your business ensures an adequate level of protection for any personal data processed by others on your behalf that is transferred outside South Africa COVERING YOUR ACTIVITIES AS AN OPERATOR</t>
  </si>
  <si>
    <t xml:space="preserve"> </t>
  </si>
  <si>
    <t>Priority Rating</t>
  </si>
  <si>
    <t>Importance count</t>
  </si>
  <si>
    <t>Assurance count</t>
  </si>
  <si>
    <t>Assurance rating</t>
  </si>
  <si>
    <t>Assurance score</t>
  </si>
  <si>
    <t>Total ratings</t>
  </si>
  <si>
    <t>Max SCORE</t>
  </si>
  <si>
    <t>%age score of applicable</t>
  </si>
  <si>
    <t>For further information contact your toolkit supplier</t>
  </si>
  <si>
    <t>Introduction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</si>
</sst>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9" x14ac:knownFonts="1">
    <font>
      <sz val="11"/>
      <color theme="1"/>
      <name val="Calibri"/>
      <family val="2"/>
      <scheme val="minor"/>
    </font>
    <font>
      <b/>
      <sz val="11"/>
      <color theme="1"/>
      <name val="Calibri"/>
      <family val="2"/>
      <scheme val="minor"/>
    </font>
    <font>
      <sz val="12"/>
      <color theme="1"/>
      <name val="Times New Roman"/>
      <family val="1"/>
    </font>
    <font>
      <b/>
      <sz val="13.5"/>
      <color theme="1"/>
      <name val="Times New Roman"/>
      <family val="1"/>
    </font>
    <font>
      <sz val="12"/>
      <color theme="1"/>
      <name val="Calibri"/>
      <family val="2"/>
      <scheme val="minor"/>
    </font>
    <font>
      <b/>
      <sz val="14"/>
      <color theme="1"/>
      <name val="Calibri"/>
      <family val="2"/>
      <scheme val="minor"/>
    </font>
    <font>
      <b/>
      <sz val="16"/>
      <color theme="1"/>
      <name val="Calibri"/>
      <family val="2"/>
      <scheme val="minor"/>
    </font>
    <font>
      <b/>
      <sz val="11"/>
      <name val="Calibri"/>
      <family val="2"/>
      <scheme val="minor"/>
    </font>
    <font>
      <b/>
      <sz val="12"/>
      <color theme="1"/>
      <name val="Calibri"/>
      <family val="2"/>
      <scheme val="minor"/>
    </font>
  </fonts>
  <fills count="7">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4">
    <xf numFmtId="0" fontId="0" fillId="0" borderId="0" xfId="0"/>
    <xf numFmtId="0" fontId="1" fillId="0" borderId="0" xfId="0" applyFont="1" applyAlignment="1">
      <alignment horizontal="center" vertical="top"/>
    </xf>
    <xf numFmtId="0" fontId="4" fillId="0" borderId="0" xfId="0" applyFont="1" applyAlignment="1">
      <alignment horizontal="justify" vertical="top"/>
    </xf>
    <xf numFmtId="0" fontId="1" fillId="0" borderId="0" xfId="0" applyFont="1" applyAlignment="1" applyProtection="1">
      <alignment horizontal="center" vertical="top"/>
      <protection locked="0"/>
    </xf>
    <xf numFmtId="0" fontId="4" fillId="0" borderId="0" xfId="0" applyFont="1" applyAlignment="1">
      <alignment vertical="top" wrapText="1"/>
    </xf>
    <xf numFmtId="0" fontId="1" fillId="2" borderId="0" xfId="0" applyFont="1" applyFill="1" applyAlignment="1">
      <alignment horizontal="center" vertical="top"/>
    </xf>
    <xf numFmtId="0" fontId="0" fillId="0" borderId="1" xfId="0" applyBorder="1" applyAlignment="1" applyProtection="1">
      <alignment vertical="top" wrapText="1"/>
      <protection locked="0"/>
    </xf>
    <xf numFmtId="0" fontId="0" fillId="0" borderId="0" xfId="0" applyAlignment="1">
      <alignment vertical="top" wrapText="1"/>
    </xf>
    <xf numFmtId="0" fontId="0" fillId="0" borderId="0" xfId="0" applyAlignment="1">
      <alignment vertical="top"/>
    </xf>
    <xf numFmtId="0" fontId="3" fillId="0" borderId="0" xfId="0" applyFont="1" applyAlignment="1">
      <alignment vertical="top" wrapText="1"/>
    </xf>
    <xf numFmtId="0" fontId="2" fillId="0" borderId="0" xfId="0" applyFont="1" applyAlignment="1">
      <alignment vertical="top" wrapText="1"/>
    </xf>
    <xf numFmtId="0" fontId="0" fillId="0" borderId="0" xfId="0" applyAlignment="1">
      <alignment horizontal="left" vertical="top" wrapText="1"/>
    </xf>
    <xf numFmtId="0" fontId="5" fillId="0" borderId="0" xfId="0" applyFont="1" applyAlignment="1">
      <alignment horizontal="left" vertical="top"/>
    </xf>
    <xf numFmtId="0" fontId="6" fillId="0" borderId="0" xfId="0" applyFont="1" applyAlignment="1">
      <alignment horizontal="center" vertical="top"/>
    </xf>
    <xf numFmtId="0" fontId="0" fillId="0" borderId="0" xfId="0" applyAlignment="1">
      <alignment horizontal="center" vertical="top" wrapText="1"/>
    </xf>
    <xf numFmtId="0" fontId="1" fillId="0" borderId="0" xfId="0" applyFont="1" applyAlignment="1">
      <alignment horizontal="center" vertical="top" wrapText="1"/>
    </xf>
    <xf numFmtId="0" fontId="0" fillId="0" borderId="0" xfId="0" applyAlignment="1" applyProtection="1">
      <alignment horizontal="center" vertical="top" wrapText="1"/>
      <protection locked="0"/>
    </xf>
    <xf numFmtId="0" fontId="0" fillId="0" borderId="0" xfId="0" applyAlignment="1" applyProtection="1">
      <alignment vertical="top" wrapText="1"/>
      <protection locked="0"/>
    </xf>
    <xf numFmtId="0" fontId="1" fillId="0" borderId="0" xfId="0" applyFont="1" applyAlignment="1">
      <alignment horizontal="right" vertical="top" wrapText="1"/>
    </xf>
    <xf numFmtId="0" fontId="0" fillId="0" borderId="0" xfId="0" applyProtection="1">
      <protection locked="0"/>
    </xf>
    <xf numFmtId="0" fontId="0" fillId="0" borderId="0" xfId="0" applyAlignment="1" applyProtection="1">
      <alignment vertical="top"/>
      <protection locked="0"/>
    </xf>
    <xf numFmtId="0" fontId="0" fillId="0" borderId="0" xfId="0" applyAlignment="1" applyProtection="1">
      <alignment horizontal="left" vertical="top" wrapText="1"/>
      <protection locked="0"/>
    </xf>
    <xf numFmtId="0" fontId="3" fillId="0" borderId="0" xfId="0" applyFont="1" applyAlignment="1" applyProtection="1">
      <alignment vertical="top" wrapText="1"/>
      <protection locked="0"/>
    </xf>
    <xf numFmtId="0" fontId="0" fillId="0" borderId="0" xfId="0" applyAlignment="1">
      <alignment wrapText="1"/>
    </xf>
    <xf numFmtId="0" fontId="1" fillId="0" borderId="0" xfId="0" applyFont="1" applyAlignment="1">
      <alignment horizontal="left" vertical="top" wrapText="1"/>
    </xf>
    <xf numFmtId="0" fontId="1" fillId="5" borderId="0" xfId="0" applyFont="1" applyFill="1" applyAlignment="1">
      <alignment horizontal="left" vertical="top" wrapText="1"/>
    </xf>
    <xf numFmtId="0" fontId="1" fillId="2" borderId="0" xfId="0" applyFont="1" applyFill="1" applyAlignment="1">
      <alignment horizontal="left" vertical="top" wrapText="1"/>
    </xf>
    <xf numFmtId="0" fontId="1" fillId="6" borderId="0" xfId="0" applyFont="1" applyFill="1" applyAlignment="1">
      <alignment horizontal="left" vertical="top" wrapText="1"/>
    </xf>
    <xf numFmtId="0" fontId="1" fillId="3" borderId="0" xfId="0" applyFont="1" applyFill="1" applyAlignment="1">
      <alignment horizontal="left" vertical="top" wrapText="1"/>
    </xf>
    <xf numFmtId="0" fontId="7" fillId="4" borderId="0" xfId="0" applyFont="1" applyFill="1" applyAlignment="1" applyProtection="1">
      <alignment horizontal="left" vertical="top" wrapText="1"/>
      <protection locked="0"/>
    </xf>
    <xf numFmtId="0" fontId="1" fillId="4" borderId="0" xfId="0" applyFont="1" applyFill="1" applyAlignment="1" applyProtection="1">
      <alignment horizontal="right" vertical="top" wrapText="1"/>
      <protection locked="0"/>
    </xf>
    <xf numFmtId="0" fontId="1" fillId="5" borderId="0" xfId="0" applyFont="1" applyFill="1" applyAlignment="1">
      <alignment horizontal="right" vertical="top" wrapText="1"/>
    </xf>
    <xf numFmtId="0" fontId="1" fillId="3" borderId="1" xfId="0" applyFont="1" applyFill="1" applyBorder="1" applyAlignment="1" applyProtection="1">
      <alignment horizontal="right" vertical="top" wrapText="1"/>
      <protection locked="0"/>
    </xf>
    <xf numFmtId="0" fontId="1" fillId="6" borderId="1" xfId="0" applyFont="1" applyFill="1" applyBorder="1" applyAlignment="1">
      <alignment horizontal="right" vertical="top" wrapText="1"/>
    </xf>
    <xf numFmtId="0" fontId="1" fillId="2" borderId="0" xfId="0" applyFont="1" applyFill="1" applyAlignment="1">
      <alignment horizontal="right" vertical="top" wrapText="1"/>
    </xf>
    <xf numFmtId="164" fontId="8" fillId="0" borderId="1" xfId="0" applyNumberFormat="1" applyFont="1" applyBorder="1" applyAlignment="1" applyProtection="1">
      <alignment horizontal="center" vertical="top" wrapText="1"/>
      <protection locked="0"/>
    </xf>
    <xf numFmtId="164" fontId="8" fillId="0" borderId="1" xfId="0" applyNumberFormat="1" applyFont="1" applyBorder="1" applyAlignment="1" applyProtection="1">
      <alignment horizontal="center" vertical="center" wrapText="1"/>
      <protection locked="0"/>
    </xf>
    <xf numFmtId="0" fontId="0" fillId="0" borderId="1" xfId="0" applyBorder="1" applyAlignment="1">
      <alignment horizontal="center" vertical="top"/>
    </xf>
    <xf numFmtId="0" fontId="0" fillId="0" borderId="1" xfId="0" applyBorder="1" applyAlignment="1">
      <alignment horizontal="right" vertical="top" wrapText="1"/>
    </xf>
    <xf numFmtId="0" fontId="0" fillId="0" borderId="0" xfId="0" applyAlignment="1">
      <alignment horizontal="center"/>
    </xf>
    <xf numFmtId="0" fontId="0" fillId="0" borderId="0" xfId="0" applyAlignment="1">
      <alignment horizontal="center" wrapText="1"/>
    </xf>
    <xf numFmtId="0" fontId="0" fillId="0" borderId="0" xfId="0" applyAlignment="1">
      <alignment horizontal="right" vertical="top"/>
    </xf>
    <xf numFmtId="10" fontId="0" fillId="0" borderId="1" xfId="0" applyNumberFormat="1" applyBorder="1" applyAlignment="1">
      <alignment horizontal="center" vertical="top"/>
    </xf>
    <xf numFmtId="0" fontId="0" fillId="0" borderId="0" xfId="0" applyAlignment="1">
      <alignment vertical="center"/>
    </xf>
  </cellXfs>
  <cellStyles count="1">
    <cellStyle name="Normal" xfId="0" builtinId="0"/>
  </cellStyles>
  <dxfs count="54">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C7CE"/>
        </patternFill>
      </fill>
    </dxf>
    <dxf>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C000"/>
        </patternFill>
      </fill>
    </dxf>
    <dxf>
      <fill>
        <patternFill>
          <bgColor rgb="FFFFFF00"/>
        </patternFill>
      </fill>
    </dxf>
    <dxf>
      <fill>
        <patternFill>
          <bgColor rgb="FF92D050"/>
        </patternFill>
      </fill>
    </dxf>
    <dxf>
      <fill>
        <patternFill>
          <bgColor rgb="FF00B0F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C7CE"/>
        </patternFill>
      </fill>
    </dxf>
    <dxf>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0000"/>
        </patternFill>
      </fill>
    </dxf>
    <dxf>
      <fill>
        <patternFill>
          <bgColor rgb="FF00B0F0"/>
        </patternFill>
      </fill>
    </dxf>
    <dxf>
      <fill>
        <patternFill>
          <bgColor rgb="FF92D050"/>
        </patternFill>
      </fill>
    </dxf>
    <dxf>
      <fill>
        <patternFill>
          <bgColor rgb="FFFFFF00"/>
        </patternFill>
      </fill>
    </dxf>
    <dxf>
      <fill>
        <patternFill>
          <bgColor rgb="FFFFC000"/>
        </patternFill>
      </fill>
    </dxf>
    <dxf>
      <font>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8"/>
  <sheetViews>
    <sheetView tabSelected="1" topLeftCell="A10" zoomScaleNormal="100" workbookViewId="0">
      <selection activeCell="B1" sqref="B1"/>
    </sheetView>
  </sheetViews>
  <sheetFormatPr defaultRowHeight="15" x14ac:dyDescent="0.25"/>
  <cols>
    <col min="1" max="1" width="9.140625" style="1"/>
    <col min="2" max="2" width="79.28515625" style="7" customWidth="1"/>
    <col min="3" max="3" width="45.5703125" customWidth="1"/>
  </cols>
  <sheetData>
    <row r="1" spans="1:3" x14ac:dyDescent="0.25">
      <c r="B1" s="15" t="s">
        <v>110</v>
      </c>
    </row>
    <row r="2" spans="1:3" x14ac:dyDescent="0.25">
      <c r="B2" s="15" t="s">
        <v>55</v>
      </c>
    </row>
    <row r="3" spans="1:3" ht="30" x14ac:dyDescent="0.25">
      <c r="A3" s="1">
        <v>1</v>
      </c>
      <c r="B3" s="24" t="s">
        <v>57</v>
      </c>
    </row>
    <row r="4" spans="1:3" ht="30" x14ac:dyDescent="0.25">
      <c r="A4" s="1">
        <v>2</v>
      </c>
      <c r="B4" s="24" t="s">
        <v>87</v>
      </c>
    </row>
    <row r="5" spans="1:3" ht="78.75" customHeight="1" x14ac:dyDescent="0.25">
      <c r="A5" s="1">
        <v>3</v>
      </c>
      <c r="B5" s="7" t="s">
        <v>83</v>
      </c>
    </row>
    <row r="6" spans="1:3" ht="66" customHeight="1" x14ac:dyDescent="0.25">
      <c r="A6" s="1">
        <v>4</v>
      </c>
      <c r="B6" s="7" t="s">
        <v>56</v>
      </c>
    </row>
    <row r="7" spans="1:3" x14ac:dyDescent="0.25">
      <c r="A7" s="1">
        <v>5</v>
      </c>
      <c r="B7" s="7" t="s">
        <v>49</v>
      </c>
    </row>
    <row r="8" spans="1:3" x14ac:dyDescent="0.25">
      <c r="A8" s="1">
        <v>6</v>
      </c>
      <c r="B8" s="7" t="s">
        <v>50</v>
      </c>
    </row>
    <row r="9" spans="1:3" x14ac:dyDescent="0.25">
      <c r="A9" s="1">
        <v>7</v>
      </c>
      <c r="B9" s="7" t="s">
        <v>48</v>
      </c>
    </row>
    <row r="10" spans="1:3" ht="30" x14ac:dyDescent="0.25">
      <c r="A10" s="1">
        <v>8</v>
      </c>
      <c r="B10" s="23" t="s">
        <v>61</v>
      </c>
    </row>
    <row r="11" spans="1:3" ht="30" x14ac:dyDescent="0.25">
      <c r="A11" s="1">
        <v>9</v>
      </c>
      <c r="B11" s="23" t="s">
        <v>58</v>
      </c>
    </row>
    <row r="12" spans="1:3" x14ac:dyDescent="0.25">
      <c r="A12" s="1">
        <v>10</v>
      </c>
      <c r="B12" s="23" t="s">
        <v>59</v>
      </c>
    </row>
    <row r="13" spans="1:3" ht="30" x14ac:dyDescent="0.25">
      <c r="A13" s="1">
        <v>11</v>
      </c>
      <c r="B13" s="23" t="s">
        <v>60</v>
      </c>
    </row>
    <row r="14" spans="1:3" x14ac:dyDescent="0.25">
      <c r="A14" s="1">
        <v>12</v>
      </c>
      <c r="B14" s="7" t="s">
        <v>62</v>
      </c>
    </row>
    <row r="15" spans="1:3" x14ac:dyDescent="0.25">
      <c r="B15" s="43" t="s">
        <v>109</v>
      </c>
    </row>
    <row r="16" spans="1:3" x14ac:dyDescent="0.25">
      <c r="B16" s="18" t="s">
        <v>53</v>
      </c>
      <c r="C16" s="19"/>
    </row>
    <row r="17" spans="2:3" x14ac:dyDescent="0.25">
      <c r="B17" s="18" t="s">
        <v>51</v>
      </c>
      <c r="C17" s="19"/>
    </row>
    <row r="18" spans="2:3" x14ac:dyDescent="0.25">
      <c r="B18" s="18" t="s">
        <v>52</v>
      </c>
      <c r="C18" s="19"/>
    </row>
  </sheetData>
  <sheetProtection selectLockedCells="1"/>
  <printOptions gridLines="1"/>
  <pageMargins left="0.70866141732283472" right="0.70866141732283472" top="0.74803149606299213" bottom="0.74803149606299213" header="0.31496062992125984" footer="0.31496062992125984"/>
  <pageSetup paperSize="9" orientation="landscape" r:id="rId1"/>
  <headerFooter>
    <oddHeader>&amp;L&amp;A&amp;C&amp;F&amp;R&amp;P</oddHeader>
    <oddFooter>&amp;C© John Cato &amp; Dr Peter Tobin, 2018.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5"/>
  <sheetViews>
    <sheetView topLeftCell="A76" workbookViewId="0">
      <selection activeCell="D77" sqref="D77"/>
    </sheetView>
  </sheetViews>
  <sheetFormatPr defaultRowHeight="21" x14ac:dyDescent="0.25"/>
  <cols>
    <col min="1" max="1" width="9.140625" style="13"/>
    <col min="2" max="2" width="69.140625" style="7" customWidth="1"/>
    <col min="3" max="3" width="31.85546875" style="14" customWidth="1"/>
    <col min="4" max="4" width="17.28515625" style="14" customWidth="1"/>
    <col min="5" max="5" width="32.28515625" style="20" customWidth="1"/>
    <col min="6" max="6" width="23" style="8" customWidth="1"/>
    <col min="7" max="16384" width="9.140625" style="8"/>
  </cols>
  <sheetData>
    <row r="1" spans="1:5" x14ac:dyDescent="0.25">
      <c r="B1" s="12" t="s">
        <v>63</v>
      </c>
    </row>
    <row r="2" spans="1:5" ht="34.5" x14ac:dyDescent="0.25">
      <c r="A2" s="13" t="s">
        <v>100</v>
      </c>
      <c r="B2" s="9" t="s">
        <v>88</v>
      </c>
      <c r="C2" s="15" t="s">
        <v>85</v>
      </c>
      <c r="D2" s="15" t="s">
        <v>86</v>
      </c>
      <c r="E2" s="3" t="s">
        <v>54</v>
      </c>
    </row>
    <row r="3" spans="1:5" ht="27" customHeight="1" x14ac:dyDescent="0.25">
      <c r="B3" s="10" t="s">
        <v>1</v>
      </c>
    </row>
    <row r="4" spans="1:5" ht="30" x14ac:dyDescent="0.25">
      <c r="A4" s="13">
        <v>1</v>
      </c>
      <c r="B4" s="11" t="s">
        <v>2</v>
      </c>
      <c r="C4" s="16"/>
      <c r="D4" s="16"/>
    </row>
    <row r="5" spans="1:5" x14ac:dyDescent="0.25">
      <c r="A5" s="13">
        <v>2</v>
      </c>
      <c r="B5" s="11" t="s">
        <v>3</v>
      </c>
      <c r="C5" s="16"/>
      <c r="D5" s="16"/>
    </row>
    <row r="6" spans="1:5" x14ac:dyDescent="0.25">
      <c r="A6" s="13">
        <v>3</v>
      </c>
      <c r="B6" s="11" t="s">
        <v>4</v>
      </c>
      <c r="C6" s="16"/>
      <c r="D6" s="16"/>
    </row>
    <row r="7" spans="1:5" ht="30" x14ac:dyDescent="0.25">
      <c r="A7" s="13">
        <v>4</v>
      </c>
      <c r="B7" s="11" t="s">
        <v>5</v>
      </c>
      <c r="C7" s="16"/>
      <c r="D7" s="16"/>
    </row>
    <row r="8" spans="1:5" ht="86.25" x14ac:dyDescent="0.25">
      <c r="A8" s="13" t="s">
        <v>100</v>
      </c>
      <c r="B8" s="9" t="s">
        <v>89</v>
      </c>
      <c r="C8" s="15" t="s">
        <v>85</v>
      </c>
      <c r="D8" s="15" t="s">
        <v>86</v>
      </c>
      <c r="E8" s="3" t="s">
        <v>54</v>
      </c>
    </row>
    <row r="9" spans="1:5" x14ac:dyDescent="0.25">
      <c r="B9" s="10" t="s">
        <v>0</v>
      </c>
    </row>
    <row r="10" spans="1:5" ht="30" x14ac:dyDescent="0.25">
      <c r="A10" s="13">
        <v>5</v>
      </c>
      <c r="B10" s="11" t="s">
        <v>16</v>
      </c>
      <c r="C10" s="16"/>
      <c r="D10" s="16"/>
    </row>
    <row r="11" spans="1:5" ht="45" x14ac:dyDescent="0.25">
      <c r="A11" s="13">
        <v>6</v>
      </c>
      <c r="B11" s="11" t="s">
        <v>17</v>
      </c>
      <c r="C11" s="16"/>
      <c r="D11" s="16"/>
    </row>
    <row r="12" spans="1:5" ht="30" x14ac:dyDescent="0.25">
      <c r="A12" s="13">
        <v>7</v>
      </c>
      <c r="B12" s="11" t="s">
        <v>18</v>
      </c>
      <c r="C12" s="16"/>
      <c r="D12" s="16"/>
    </row>
    <row r="13" spans="1:5" ht="30" x14ac:dyDescent="0.25">
      <c r="A13" s="13">
        <v>8</v>
      </c>
      <c r="B13" s="11" t="s">
        <v>19</v>
      </c>
      <c r="C13" s="16"/>
      <c r="D13" s="16"/>
    </row>
    <row r="14" spans="1:5" ht="45" x14ac:dyDescent="0.25">
      <c r="A14" s="13">
        <v>9</v>
      </c>
      <c r="B14" s="11" t="s">
        <v>20</v>
      </c>
      <c r="C14" s="16"/>
      <c r="D14" s="16"/>
    </row>
    <row r="15" spans="1:5" ht="74.25" customHeight="1" x14ac:dyDescent="0.25">
      <c r="A15" s="13" t="s">
        <v>100</v>
      </c>
      <c r="B15" s="9" t="s">
        <v>90</v>
      </c>
      <c r="C15" s="15" t="s">
        <v>85</v>
      </c>
      <c r="D15" s="15" t="s">
        <v>86</v>
      </c>
      <c r="E15" s="3" t="s">
        <v>54</v>
      </c>
    </row>
    <row r="16" spans="1:5" x14ac:dyDescent="0.25">
      <c r="B16" s="10" t="s">
        <v>0</v>
      </c>
      <c r="C16" s="7"/>
      <c r="D16" s="7"/>
    </row>
    <row r="17" spans="1:5" ht="30" x14ac:dyDescent="0.25">
      <c r="A17" s="13">
        <v>10</v>
      </c>
      <c r="B17" s="11" t="s">
        <v>64</v>
      </c>
      <c r="C17" s="17"/>
      <c r="D17" s="17"/>
    </row>
    <row r="18" spans="1:5" ht="30" x14ac:dyDescent="0.25">
      <c r="A18" s="13">
        <v>11</v>
      </c>
      <c r="B18" s="11" t="s">
        <v>65</v>
      </c>
      <c r="C18" s="17"/>
      <c r="D18" s="17"/>
    </row>
    <row r="19" spans="1:5" ht="69" x14ac:dyDescent="0.25">
      <c r="A19" s="13" t="s">
        <v>100</v>
      </c>
      <c r="B19" s="9" t="s">
        <v>91</v>
      </c>
      <c r="C19" s="15" t="s">
        <v>85</v>
      </c>
      <c r="D19" s="15" t="s">
        <v>86</v>
      </c>
      <c r="E19" s="3" t="s">
        <v>54</v>
      </c>
    </row>
    <row r="20" spans="1:5" x14ac:dyDescent="0.25">
      <c r="B20" s="10" t="s">
        <v>0</v>
      </c>
    </row>
    <row r="21" spans="1:5" ht="45" x14ac:dyDescent="0.25">
      <c r="A21" s="13">
        <v>12</v>
      </c>
      <c r="B21" s="11" t="s">
        <v>69</v>
      </c>
      <c r="C21" s="16"/>
      <c r="D21" s="16"/>
    </row>
    <row r="22" spans="1:5" ht="30" x14ac:dyDescent="0.25">
      <c r="A22" s="13">
        <v>13</v>
      </c>
      <c r="B22" s="11" t="s">
        <v>70</v>
      </c>
      <c r="C22" s="16"/>
      <c r="D22" s="16"/>
    </row>
    <row r="23" spans="1:5" ht="30" x14ac:dyDescent="0.25">
      <c r="A23" s="13">
        <v>14</v>
      </c>
      <c r="B23" s="11" t="s">
        <v>15</v>
      </c>
      <c r="C23" s="16"/>
      <c r="D23" s="16"/>
    </row>
    <row r="24" spans="1:5" ht="51.75" x14ac:dyDescent="0.25">
      <c r="A24" s="13" t="s">
        <v>100</v>
      </c>
      <c r="B24" s="9" t="s">
        <v>92</v>
      </c>
      <c r="C24" s="15" t="s">
        <v>85</v>
      </c>
      <c r="D24" s="15" t="s">
        <v>86</v>
      </c>
      <c r="E24" s="3" t="s">
        <v>54</v>
      </c>
    </row>
    <row r="25" spans="1:5" x14ac:dyDescent="0.25">
      <c r="B25" s="10" t="s">
        <v>0</v>
      </c>
    </row>
    <row r="26" spans="1:5" x14ac:dyDescent="0.25">
      <c r="A26" s="13">
        <v>15</v>
      </c>
      <c r="B26" s="11" t="s">
        <v>10</v>
      </c>
      <c r="C26" s="16"/>
      <c r="D26" s="16"/>
    </row>
    <row r="27" spans="1:5" ht="30" x14ac:dyDescent="0.25">
      <c r="A27" s="13">
        <v>16</v>
      </c>
      <c r="B27" s="11" t="s">
        <v>11</v>
      </c>
      <c r="C27" s="16"/>
      <c r="D27" s="16"/>
    </row>
    <row r="28" spans="1:5" ht="30" x14ac:dyDescent="0.25">
      <c r="A28" s="13">
        <v>17</v>
      </c>
      <c r="B28" s="11" t="s">
        <v>71</v>
      </c>
      <c r="C28" s="16"/>
      <c r="D28" s="16"/>
    </row>
    <row r="29" spans="1:5" ht="51.75" x14ac:dyDescent="0.25">
      <c r="A29" s="13" t="s">
        <v>100</v>
      </c>
      <c r="B29" s="9" t="s">
        <v>72</v>
      </c>
      <c r="C29" s="15" t="s">
        <v>85</v>
      </c>
      <c r="D29" s="15" t="s">
        <v>86</v>
      </c>
      <c r="E29" s="3" t="s">
        <v>54</v>
      </c>
    </row>
    <row r="30" spans="1:5" x14ac:dyDescent="0.25">
      <c r="B30" s="10" t="s">
        <v>0</v>
      </c>
      <c r="C30" s="7"/>
      <c r="D30" s="7"/>
    </row>
    <row r="31" spans="1:5" ht="45" x14ac:dyDescent="0.25">
      <c r="A31" s="13">
        <v>18</v>
      </c>
      <c r="B31" s="11" t="s">
        <v>73</v>
      </c>
      <c r="C31" s="17"/>
      <c r="D31" s="17"/>
    </row>
    <row r="32" spans="1:5" ht="60" x14ac:dyDescent="0.25">
      <c r="A32" s="13">
        <v>19</v>
      </c>
      <c r="B32" s="11" t="s">
        <v>74</v>
      </c>
      <c r="C32" s="17"/>
      <c r="D32" s="17"/>
    </row>
    <row r="33" spans="1:5" ht="60" x14ac:dyDescent="0.25">
      <c r="A33" s="13">
        <v>20</v>
      </c>
      <c r="B33" s="11" t="s">
        <v>75</v>
      </c>
      <c r="C33" s="17"/>
      <c r="D33" s="17"/>
    </row>
    <row r="34" spans="1:5" ht="45" x14ac:dyDescent="0.25">
      <c r="A34" s="13">
        <v>21</v>
      </c>
      <c r="B34" s="11" t="s">
        <v>76</v>
      </c>
      <c r="C34" s="17"/>
      <c r="D34" s="17"/>
    </row>
    <row r="35" spans="1:5" ht="51.75" x14ac:dyDescent="0.25">
      <c r="A35" s="13" t="s">
        <v>100</v>
      </c>
      <c r="B35" s="9" t="s">
        <v>93</v>
      </c>
      <c r="C35" s="15" t="s">
        <v>85</v>
      </c>
      <c r="D35" s="15" t="s">
        <v>86</v>
      </c>
      <c r="E35" s="3" t="s">
        <v>54</v>
      </c>
    </row>
    <row r="36" spans="1:5" x14ac:dyDescent="0.25">
      <c r="B36" s="10" t="s">
        <v>0</v>
      </c>
    </row>
    <row r="37" spans="1:5" x14ac:dyDescent="0.25">
      <c r="A37" s="13">
        <v>22</v>
      </c>
      <c r="B37" s="11" t="s">
        <v>28</v>
      </c>
      <c r="C37" s="16"/>
      <c r="D37" s="16"/>
    </row>
    <row r="38" spans="1:5" ht="45" x14ac:dyDescent="0.25">
      <c r="A38" s="13">
        <v>23</v>
      </c>
      <c r="B38" s="11" t="s">
        <v>29</v>
      </c>
      <c r="C38" s="16"/>
      <c r="D38" s="16"/>
    </row>
    <row r="39" spans="1:5" ht="45" x14ac:dyDescent="0.25">
      <c r="A39" s="13">
        <v>24</v>
      </c>
      <c r="B39" s="11" t="s">
        <v>77</v>
      </c>
      <c r="C39" s="16"/>
      <c r="D39" s="16"/>
    </row>
    <row r="40" spans="1:5" ht="30" x14ac:dyDescent="0.25">
      <c r="A40" s="13">
        <v>25</v>
      </c>
      <c r="B40" s="11" t="s">
        <v>30</v>
      </c>
      <c r="C40" s="16"/>
      <c r="D40" s="16"/>
    </row>
    <row r="41" spans="1:5" ht="69" x14ac:dyDescent="0.25">
      <c r="A41" s="13" t="s">
        <v>100</v>
      </c>
      <c r="B41" s="9" t="s">
        <v>94</v>
      </c>
      <c r="C41" s="15" t="s">
        <v>85</v>
      </c>
      <c r="D41" s="15" t="s">
        <v>86</v>
      </c>
      <c r="E41" s="3" t="s">
        <v>54</v>
      </c>
    </row>
    <row r="42" spans="1:5" x14ac:dyDescent="0.25">
      <c r="B42" s="10" t="s">
        <v>0</v>
      </c>
      <c r="C42" s="7"/>
      <c r="D42" s="7"/>
    </row>
    <row r="43" spans="1:5" ht="75" x14ac:dyDescent="0.25">
      <c r="A43" s="13">
        <v>26</v>
      </c>
      <c r="B43" s="11" t="s">
        <v>84</v>
      </c>
      <c r="C43" s="17"/>
      <c r="D43" s="17"/>
    </row>
    <row r="44" spans="1:5" ht="30" x14ac:dyDescent="0.25">
      <c r="A44" s="13">
        <v>27</v>
      </c>
      <c r="B44" s="11" t="s">
        <v>44</v>
      </c>
      <c r="C44" s="17"/>
      <c r="D44" s="17"/>
    </row>
    <row r="45" spans="1:5" ht="30" x14ac:dyDescent="0.25">
      <c r="A45" s="13">
        <v>28</v>
      </c>
      <c r="B45" s="11" t="s">
        <v>45</v>
      </c>
      <c r="C45" s="17"/>
      <c r="D45" s="17"/>
      <c r="E45" s="17"/>
    </row>
    <row r="46" spans="1:5" ht="86.25" x14ac:dyDescent="0.25">
      <c r="A46" s="13" t="s">
        <v>100</v>
      </c>
      <c r="B46" s="9" t="s">
        <v>95</v>
      </c>
      <c r="C46" s="15" t="s">
        <v>85</v>
      </c>
      <c r="D46" s="15" t="s">
        <v>86</v>
      </c>
      <c r="E46" s="3" t="s">
        <v>54</v>
      </c>
    </row>
    <row r="47" spans="1:5" x14ac:dyDescent="0.25">
      <c r="B47" s="10" t="s">
        <v>0</v>
      </c>
      <c r="C47" s="7"/>
      <c r="D47" s="7"/>
    </row>
    <row r="48" spans="1:5" ht="30" x14ac:dyDescent="0.25">
      <c r="A48" s="13">
        <v>29</v>
      </c>
      <c r="B48" s="11" t="s">
        <v>66</v>
      </c>
      <c r="C48" s="17"/>
      <c r="D48" s="17"/>
    </row>
    <row r="49" spans="1:5" x14ac:dyDescent="0.25">
      <c r="A49" s="13">
        <v>30</v>
      </c>
      <c r="B49" s="11" t="s">
        <v>46</v>
      </c>
      <c r="C49" s="17"/>
      <c r="D49" s="17"/>
    </row>
    <row r="50" spans="1:5" ht="30" x14ac:dyDescent="0.25">
      <c r="A50" s="13">
        <v>31</v>
      </c>
      <c r="B50" s="11" t="s">
        <v>47</v>
      </c>
      <c r="C50" s="17"/>
      <c r="D50" s="17"/>
    </row>
    <row r="51" spans="1:5" ht="45" x14ac:dyDescent="0.25">
      <c r="A51" s="13">
        <v>32</v>
      </c>
      <c r="B51" s="11" t="s">
        <v>67</v>
      </c>
      <c r="C51" s="17"/>
      <c r="D51" s="17"/>
      <c r="E51" s="21"/>
    </row>
    <row r="52" spans="1:5" ht="69" x14ac:dyDescent="0.25">
      <c r="A52" s="13" t="s">
        <v>100</v>
      </c>
      <c r="B52" s="9" t="s">
        <v>96</v>
      </c>
      <c r="C52" s="15" t="s">
        <v>85</v>
      </c>
      <c r="D52" s="15" t="s">
        <v>86</v>
      </c>
      <c r="E52" s="3" t="s">
        <v>54</v>
      </c>
    </row>
    <row r="53" spans="1:5" x14ac:dyDescent="0.25">
      <c r="B53" s="10" t="s">
        <v>0</v>
      </c>
      <c r="C53" s="7"/>
      <c r="D53" s="7"/>
    </row>
    <row r="54" spans="1:5" ht="45" x14ac:dyDescent="0.25">
      <c r="A54" s="13">
        <v>33</v>
      </c>
      <c r="B54" s="11" t="s">
        <v>68</v>
      </c>
      <c r="C54" s="17"/>
      <c r="D54" s="17"/>
      <c r="E54" s="22"/>
    </row>
    <row r="55" spans="1:5" ht="51.75" x14ac:dyDescent="0.25">
      <c r="A55" s="13" t="s">
        <v>100</v>
      </c>
      <c r="B55" s="9" t="s">
        <v>97</v>
      </c>
      <c r="C55" s="15" t="s">
        <v>85</v>
      </c>
      <c r="D55" s="15" t="s">
        <v>86</v>
      </c>
      <c r="E55" s="3" t="s">
        <v>54</v>
      </c>
    </row>
    <row r="56" spans="1:5" x14ac:dyDescent="0.25">
      <c r="B56" s="10" t="s">
        <v>0</v>
      </c>
    </row>
    <row r="57" spans="1:5" x14ac:dyDescent="0.25">
      <c r="A57" s="13">
        <v>34</v>
      </c>
      <c r="B57" s="11" t="s">
        <v>21</v>
      </c>
      <c r="C57" s="16"/>
      <c r="D57" s="16"/>
    </row>
    <row r="58" spans="1:5" ht="60" x14ac:dyDescent="0.25">
      <c r="A58" s="13">
        <v>35</v>
      </c>
      <c r="B58" s="11" t="s">
        <v>22</v>
      </c>
      <c r="C58" s="16"/>
      <c r="D58" s="16"/>
    </row>
    <row r="59" spans="1:5" ht="45" x14ac:dyDescent="0.25">
      <c r="A59" s="13">
        <v>36</v>
      </c>
      <c r="B59" s="11" t="s">
        <v>23</v>
      </c>
      <c r="C59" s="16"/>
      <c r="D59" s="16"/>
    </row>
    <row r="60" spans="1:5" ht="30" x14ac:dyDescent="0.25">
      <c r="A60" s="13">
        <v>37</v>
      </c>
      <c r="B60" s="11" t="s">
        <v>24</v>
      </c>
      <c r="C60" s="16"/>
      <c r="D60" s="16"/>
    </row>
    <row r="61" spans="1:5" ht="30" x14ac:dyDescent="0.25">
      <c r="A61" s="13">
        <v>38</v>
      </c>
      <c r="B61" s="11" t="s">
        <v>25</v>
      </c>
      <c r="C61" s="16"/>
      <c r="D61" s="16"/>
    </row>
    <row r="62" spans="1:5" ht="69" x14ac:dyDescent="0.25">
      <c r="A62" s="13" t="s">
        <v>100</v>
      </c>
      <c r="B62" s="9" t="s">
        <v>98</v>
      </c>
      <c r="C62" s="15" t="s">
        <v>85</v>
      </c>
      <c r="D62" s="15" t="s">
        <v>86</v>
      </c>
      <c r="E62" s="3" t="s">
        <v>54</v>
      </c>
    </row>
    <row r="63" spans="1:5" x14ac:dyDescent="0.25">
      <c r="B63" s="10" t="s">
        <v>0</v>
      </c>
    </row>
    <row r="64" spans="1:5" x14ac:dyDescent="0.25">
      <c r="A64" s="13">
        <v>39</v>
      </c>
      <c r="B64" s="11" t="s">
        <v>6</v>
      </c>
      <c r="C64" s="16"/>
      <c r="D64" s="16"/>
    </row>
    <row r="65" spans="1:6" ht="30" x14ac:dyDescent="0.25">
      <c r="A65" s="13">
        <v>40</v>
      </c>
      <c r="B65" s="11" t="s">
        <v>7</v>
      </c>
      <c r="C65" s="16"/>
      <c r="D65" s="16"/>
    </row>
    <row r="66" spans="1:6" ht="45" x14ac:dyDescent="0.25">
      <c r="A66" s="13">
        <v>41</v>
      </c>
      <c r="B66" s="11" t="s">
        <v>8</v>
      </c>
      <c r="C66" s="16"/>
      <c r="D66" s="16"/>
    </row>
    <row r="67" spans="1:6" x14ac:dyDescent="0.25">
      <c r="A67" s="13">
        <v>42</v>
      </c>
      <c r="B67" s="11" t="s">
        <v>9</v>
      </c>
      <c r="C67" s="16"/>
      <c r="D67" s="16"/>
    </row>
    <row r="68" spans="1:6" ht="69" x14ac:dyDescent="0.25">
      <c r="A68" s="13" t="s">
        <v>100</v>
      </c>
      <c r="B68" s="9" t="s">
        <v>90</v>
      </c>
      <c r="C68" s="15" t="s">
        <v>85</v>
      </c>
      <c r="D68" s="15" t="s">
        <v>86</v>
      </c>
      <c r="E68" s="3" t="s">
        <v>54</v>
      </c>
    </row>
    <row r="69" spans="1:6" x14ac:dyDescent="0.25">
      <c r="B69" s="10" t="s">
        <v>0</v>
      </c>
    </row>
    <row r="70" spans="1:6" ht="45" x14ac:dyDescent="0.25">
      <c r="A70" s="13">
        <v>43</v>
      </c>
      <c r="B70" s="11" t="s">
        <v>12</v>
      </c>
      <c r="C70" s="16"/>
      <c r="D70" s="16"/>
    </row>
    <row r="71" spans="1:6" ht="45" x14ac:dyDescent="0.25">
      <c r="A71" s="13">
        <v>44</v>
      </c>
      <c r="B71" s="11" t="s">
        <v>13</v>
      </c>
      <c r="C71" s="16"/>
      <c r="D71" s="16"/>
    </row>
    <row r="72" spans="1:6" ht="30" x14ac:dyDescent="0.25">
      <c r="A72" s="13">
        <v>45</v>
      </c>
      <c r="B72" s="11" t="s">
        <v>14</v>
      </c>
      <c r="C72" s="16"/>
      <c r="D72" s="16"/>
    </row>
    <row r="73" spans="1:6" ht="69" x14ac:dyDescent="0.25">
      <c r="A73" s="13" t="s">
        <v>100</v>
      </c>
      <c r="B73" s="9" t="s">
        <v>99</v>
      </c>
      <c r="C73" s="15" t="s">
        <v>85</v>
      </c>
      <c r="D73" s="15" t="s">
        <v>86</v>
      </c>
      <c r="E73" s="3" t="s">
        <v>54</v>
      </c>
    </row>
    <row r="74" spans="1:6" x14ac:dyDescent="0.25">
      <c r="B74" s="10" t="s">
        <v>0</v>
      </c>
    </row>
    <row r="75" spans="1:6" ht="30" x14ac:dyDescent="0.25">
      <c r="A75" s="13">
        <v>46</v>
      </c>
      <c r="B75" s="11" t="s">
        <v>78</v>
      </c>
      <c r="C75" s="16"/>
      <c r="D75" s="16"/>
    </row>
    <row r="76" spans="1:6" ht="45" x14ac:dyDescent="0.25">
      <c r="A76" s="13">
        <v>47</v>
      </c>
      <c r="B76" s="11" t="s">
        <v>26</v>
      </c>
      <c r="C76" s="16"/>
      <c r="D76" s="16"/>
    </row>
    <row r="77" spans="1:6" ht="30" x14ac:dyDescent="0.25">
      <c r="A77" s="13">
        <v>48</v>
      </c>
      <c r="B77" s="11" t="s">
        <v>27</v>
      </c>
      <c r="C77" s="16"/>
      <c r="D77" s="16"/>
    </row>
    <row r="78" spans="1:6" ht="31.5" x14ac:dyDescent="0.25">
      <c r="B78" s="15" t="s">
        <v>101</v>
      </c>
      <c r="C78" s="35" t="s">
        <v>102</v>
      </c>
      <c r="D78" s="35" t="s">
        <v>103</v>
      </c>
      <c r="E78" s="1" t="s">
        <v>104</v>
      </c>
      <c r="F78" s="36" t="s">
        <v>105</v>
      </c>
    </row>
    <row r="79" spans="1:6" x14ac:dyDescent="0.25">
      <c r="B79" s="30" t="s">
        <v>39</v>
      </c>
      <c r="C79" s="37">
        <f>COUNTIF(C4:C77,"High, critical we get this right")</f>
        <v>0</v>
      </c>
      <c r="D79" s="37">
        <f>COUNTIF(D4:D77,"High assurance")</f>
        <v>0</v>
      </c>
      <c r="E79" s="27" t="s">
        <v>31</v>
      </c>
      <c r="F79" s="37">
        <f>SUM(D79*4)</f>
        <v>0</v>
      </c>
    </row>
    <row r="80" spans="1:6" x14ac:dyDescent="0.25">
      <c r="B80" s="31" t="s">
        <v>40</v>
      </c>
      <c r="C80" s="37">
        <f>COUNTIF(C4:C77,"Medium to high important we get this right")</f>
        <v>0</v>
      </c>
      <c r="D80" s="37">
        <f>COUNTIF(D4:D77,"Reasonable assurance")</f>
        <v>0</v>
      </c>
      <c r="E80" s="28" t="s">
        <v>32</v>
      </c>
      <c r="F80" s="37">
        <f>SUM(D80*3)</f>
        <v>0</v>
      </c>
    </row>
    <row r="81" spans="2:6" x14ac:dyDescent="0.25">
      <c r="B81" s="32" t="s">
        <v>41</v>
      </c>
      <c r="C81" s="37">
        <f>COUNTIF(C4:C77,"Medium to low, first choice of optional items")</f>
        <v>0</v>
      </c>
      <c r="D81" s="37">
        <f>COUNTIF(D4:D77,"Limited assurance")</f>
        <v>0</v>
      </c>
      <c r="E81" s="25" t="s">
        <v>33</v>
      </c>
      <c r="F81" s="37">
        <f>SUM(D81*2)</f>
        <v>0</v>
      </c>
    </row>
    <row r="82" spans="2:6" x14ac:dyDescent="0.25">
      <c r="B82" s="33" t="s">
        <v>42</v>
      </c>
      <c r="C82" s="37">
        <f>COUNTIF(C4:C77,"Low, nice to have, optional item")</f>
        <v>0</v>
      </c>
      <c r="D82" s="37">
        <f>COUNTIF(D4:D77,"Very limited assurance")</f>
        <v>0</v>
      </c>
      <c r="E82" s="29" t="s">
        <v>34</v>
      </c>
      <c r="F82" s="37">
        <f>SUM(D82*1)</f>
        <v>0</v>
      </c>
    </row>
    <row r="83" spans="2:6" x14ac:dyDescent="0.25">
      <c r="B83" s="34" t="s">
        <v>35</v>
      </c>
      <c r="C83" s="37">
        <f>COUNTIF(C4:C77,"Not applicable")</f>
        <v>0</v>
      </c>
      <c r="D83" s="37">
        <f>COUNTIF(D4:D77,"Not applicable")</f>
        <v>0</v>
      </c>
      <c r="E83" s="26" t="s">
        <v>35</v>
      </c>
      <c r="F83" s="37"/>
    </row>
    <row r="84" spans="2:6" x14ac:dyDescent="0.25">
      <c r="B84" s="38" t="s">
        <v>106</v>
      </c>
      <c r="C84" s="39">
        <f>SUM(C79:C82)</f>
        <v>0</v>
      </c>
      <c r="D84" s="39">
        <f>SUM(D79:D82)</f>
        <v>0</v>
      </c>
      <c r="E84" s="6" t="s">
        <v>43</v>
      </c>
      <c r="F84" s="40">
        <f>SUM(F79:F82)</f>
        <v>0</v>
      </c>
    </row>
    <row r="85" spans="2:6" x14ac:dyDescent="0.25">
      <c r="B85" s="41" t="s">
        <v>107</v>
      </c>
      <c r="C85" s="39">
        <f>SUM(C84*4)</f>
        <v>0</v>
      </c>
      <c r="D85" s="39">
        <f>SUM(D84*4)</f>
        <v>0</v>
      </c>
      <c r="E85" s="8" t="s">
        <v>108</v>
      </c>
      <c r="F85" s="42" t="e">
        <f>SUM(F84/D85)</f>
        <v>#DIV/0!</v>
      </c>
    </row>
  </sheetData>
  <sheetProtection selectLockedCells="1"/>
  <conditionalFormatting sqref="D2:D77">
    <cfRule type="containsText" dxfId="53" priority="53" operator="containsText" text="Very limited assurance">
      <formula>NOT(ISERROR(SEARCH("Very limited assurance",D2)))</formula>
    </cfRule>
    <cfRule type="containsText" dxfId="52" priority="54" operator="containsText" text="Limited assurance">
      <formula>NOT(ISERROR(SEARCH("Limited assurance",D2)))</formula>
    </cfRule>
    <cfRule type="containsText" dxfId="51" priority="55" operator="containsText" text="Reasonable assurance">
      <formula>NOT(ISERROR(SEARCH("Reasonable assurance",D2)))</formula>
    </cfRule>
    <cfRule type="containsText" dxfId="50" priority="56" operator="containsText" text="High assurance">
      <formula>NOT(ISERROR(SEARCH("High assurance",D2)))</formula>
    </cfRule>
  </conditionalFormatting>
  <conditionalFormatting sqref="D1:D77 D86:D1048576">
    <cfRule type="containsText" dxfId="49" priority="33" operator="containsText" text="Not applicable">
      <formula>NOT(ISERROR(SEARCH("Not applicable",D1)))</formula>
    </cfRule>
  </conditionalFormatting>
  <conditionalFormatting sqref="C1:C77 C86:C1048576">
    <cfRule type="containsText" dxfId="48" priority="32" operator="containsText" text="High, critical">
      <formula>NOT(ISERROR(SEARCH("High, critical",C1)))</formula>
    </cfRule>
  </conditionalFormatting>
  <conditionalFormatting sqref="B81:B82">
    <cfRule type="containsText" dxfId="47" priority="27" operator="containsText" text="Limited assurance">
      <formula>NOT(ISERROR(SEARCH("Limited assurance",B81)))</formula>
    </cfRule>
  </conditionalFormatting>
  <conditionalFormatting sqref="B82">
    <cfRule type="containsText" dxfId="46" priority="26" operator="containsText" text="High assurance">
      <formula>NOT(ISERROR(SEARCH("High assurance",B82)))</formula>
    </cfRule>
  </conditionalFormatting>
  <conditionalFormatting sqref="B82">
    <cfRule type="containsText" dxfId="45" priority="25" operator="containsText" text="Reasonable assurance">
      <formula>NOT(ISERROR(SEARCH("Reasonable assurance",B82)))</formula>
    </cfRule>
  </conditionalFormatting>
  <conditionalFormatting sqref="B82">
    <cfRule type="containsText" dxfId="44" priority="24" operator="containsText" text="Very limited assurance">
      <formula>NOT(ISERROR(SEARCH("Very limited assurance",B82)))</formula>
    </cfRule>
  </conditionalFormatting>
  <conditionalFormatting sqref="B82">
    <cfRule type="containsText" dxfId="43" priority="23" operator="containsText" text="Very limited assurance">
      <formula>NOT(ISERROR(SEARCH("Very limited assurance",B82)))</formula>
    </cfRule>
  </conditionalFormatting>
  <conditionalFormatting sqref="B81">
    <cfRule type="containsText" dxfId="42" priority="19" operator="containsText" text="Very limited assurance">
      <formula>NOT(ISERROR(SEARCH("Very limited assurance",B81)))</formula>
    </cfRule>
    <cfRule type="containsText" dxfId="41" priority="20" operator="containsText" text="Limited assurance">
      <formula>NOT(ISERROR(SEARCH("Limited assurance",B81)))</formula>
    </cfRule>
    <cfRule type="containsText" dxfId="40" priority="21" operator="containsText" text="Reasonable assurance">
      <formula>NOT(ISERROR(SEARCH("Reasonable assurance",B81)))</formula>
    </cfRule>
    <cfRule type="containsText" dxfId="39" priority="22" operator="containsText" text="High assurance">
      <formula>NOT(ISERROR(SEARCH("High assurance",B81)))</formula>
    </cfRule>
  </conditionalFormatting>
  <conditionalFormatting sqref="B79">
    <cfRule type="containsText" dxfId="38" priority="14" operator="containsText" text="Very limited assurance">
      <formula>NOT(ISERROR(SEARCH("Very limited assurance",B79)))</formula>
    </cfRule>
  </conditionalFormatting>
  <conditionalFormatting sqref="B79">
    <cfRule type="containsText" dxfId="37" priority="18" operator="containsText" text="Limited assurance">
      <formula>NOT(ISERROR(SEARCH("Limited assurance",B79)))</formula>
    </cfRule>
  </conditionalFormatting>
  <conditionalFormatting sqref="B79">
    <cfRule type="containsText" dxfId="36" priority="17" operator="containsText" text="High assurance">
      <formula>NOT(ISERROR(SEARCH("High assurance",B79)))</formula>
    </cfRule>
  </conditionalFormatting>
  <conditionalFormatting sqref="B79">
    <cfRule type="containsText" dxfId="35" priority="16" operator="containsText" text="Reasonable assurance">
      <formula>NOT(ISERROR(SEARCH("Reasonable assurance",B79)))</formula>
    </cfRule>
  </conditionalFormatting>
  <conditionalFormatting sqref="B79">
    <cfRule type="containsText" dxfId="34" priority="15" operator="containsText" text="Very limited assurance">
      <formula>NOT(ISERROR(SEARCH("Very limited assurance",B79)))</formula>
    </cfRule>
  </conditionalFormatting>
  <conditionalFormatting sqref="B80">
    <cfRule type="containsText" dxfId="33" priority="13" operator="containsText" text="Limited assurance">
      <formula>NOT(ISERROR(SEARCH("Limited assurance",B80)))</formula>
    </cfRule>
  </conditionalFormatting>
  <conditionalFormatting sqref="C79:D83">
    <cfRule type="containsText" dxfId="32" priority="9" operator="containsText" text="Very limited assurance">
      <formula>NOT(ISERROR(SEARCH("Very limited assurance",C79)))</formula>
    </cfRule>
    <cfRule type="containsText" dxfId="31" priority="10" operator="containsText" text="Limited assurance">
      <formula>NOT(ISERROR(SEARCH("Limited assurance",C79)))</formula>
    </cfRule>
    <cfRule type="containsText" dxfId="30" priority="11" operator="containsText" text="Reasonable assurance">
      <formula>NOT(ISERROR(SEARCH("Reasonable assurance",C79)))</formula>
    </cfRule>
    <cfRule type="containsText" dxfId="29" priority="12" operator="containsText" text="High assurance">
      <formula>NOT(ISERROR(SEARCH("High assurance",C79)))</formula>
    </cfRule>
  </conditionalFormatting>
  <dataValidations count="2">
    <dataValidation type="list" allowBlank="1" showInputMessage="1" showErrorMessage="1" sqref="D57:D61 D64:D67 D26:D28 D70:D72 D4:D7 D75:D77 D37:D40 D47:D51 D54 D10:D14 D31:D34 D42:D45 D17:D18 D21:D23">
      <formula1>assure</formula1>
    </dataValidation>
    <dataValidation type="list" allowBlank="1" showInputMessage="1" showErrorMessage="1" sqref="C57:C61 C21:C23 C17:C18 C42:C45 C31:C34 C10:C14 C54 C47:C51 C37:C40 C75:C77 C4:C7 C70:C72 C26:C28 C64:C67">
      <formula1>priority</formula1>
    </dataValidation>
  </dataValidations>
  <printOptions gridLines="1"/>
  <pageMargins left="0.70866141732283472" right="0.70866141732283472" top="0.74803149606299213" bottom="0.74803149606299213" header="0.31496062992125984" footer="0.31496062992125984"/>
  <pageSetup paperSize="9" scale="54" fitToHeight="4" orientation="portrait" r:id="rId1"/>
  <headerFooter>
    <oddHeader>&amp;L&amp;A&amp;C&amp;F&amp;R&amp;P</oddHeader>
    <oddFooter>&amp;C© John Cato &amp; Dr Peter Tobin, 2018. All rights reserved.</oddFooter>
  </headerFooter>
  <extLst>
    <ext xmlns:x14="http://schemas.microsoft.com/office/spreadsheetml/2009/9/main" uri="{78C0D931-6437-407d-A8EE-F0AAD7539E65}">
      <x14:conditionalFormattings>
        <x14:conditionalFormatting xmlns:xm="http://schemas.microsoft.com/office/excel/2006/main">
          <x14:cfRule type="containsText" priority="103" operator="containsText" id="{737A39F8-CA1C-4B69-85D9-3E8CF9477AC3}">
            <xm:f>NOT(ISERROR(SEARCH($B$82,C1)))</xm:f>
            <xm:f>$B$82</xm:f>
            <x14:dxf>
              <fill>
                <patternFill>
                  <bgColor rgb="FF00B0F0"/>
                </patternFill>
              </fill>
            </x14:dxf>
          </x14:cfRule>
          <x14:cfRule type="containsText" priority="104" operator="containsText" id="{D9C016BD-967E-496B-956B-6ED9022390BA}">
            <xm:f>NOT(ISERROR(SEARCH($B$81,C1)))</xm:f>
            <xm:f>$B$81</xm:f>
            <x14:dxf>
              <fill>
                <patternFill>
                  <bgColor rgb="FF92D050"/>
                </patternFill>
              </fill>
            </x14:dxf>
          </x14:cfRule>
          <x14:cfRule type="containsText" priority="105" operator="containsText" id="{A1EA9DD5-0E97-4CC8-BAA6-16425A795DF8}">
            <xm:f>NOT(ISERROR(SEARCH($B$80,C1)))</xm:f>
            <xm:f>$B$80</xm:f>
            <x14:dxf>
              <fill>
                <patternFill>
                  <bgColor rgb="FFFFFF00"/>
                </patternFill>
              </fill>
            </x14:dxf>
          </x14:cfRule>
          <x14:cfRule type="containsText" priority="106" operator="containsText" id="{E871817C-3027-4BC7-B280-6F9EBFA41443}">
            <xm:f>NOT(ISERROR(SEARCH($B$79,C1)))</xm:f>
            <xm:f>$B$79</xm:f>
            <x14:dxf>
              <fill>
                <patternFill>
                  <bgColor rgb="FFFFC000"/>
                </patternFill>
              </fill>
            </x14:dxf>
          </x14:cfRule>
          <xm:sqref>C1:C77 C86:C1048576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5"/>
  <sheetViews>
    <sheetView topLeftCell="A4" workbookViewId="0">
      <selection activeCell="A7" sqref="A7:A11"/>
    </sheetView>
  </sheetViews>
  <sheetFormatPr defaultRowHeight="15" x14ac:dyDescent="0.25"/>
  <cols>
    <col min="1" max="1" width="29.85546875" customWidth="1"/>
    <col min="2" max="2" width="94.140625" customWidth="1"/>
  </cols>
  <sheetData>
    <row r="1" spans="1:2" ht="63" x14ac:dyDescent="0.25">
      <c r="A1" s="1" t="s">
        <v>31</v>
      </c>
      <c r="B1" s="2" t="s">
        <v>79</v>
      </c>
    </row>
    <row r="2" spans="1:2" ht="47.25" x14ac:dyDescent="0.25">
      <c r="A2" s="1" t="s">
        <v>32</v>
      </c>
      <c r="B2" s="2" t="s">
        <v>80</v>
      </c>
    </row>
    <row r="3" spans="1:2" ht="47.25" x14ac:dyDescent="0.25">
      <c r="A3" s="1" t="s">
        <v>33</v>
      </c>
      <c r="B3" s="2" t="s">
        <v>81</v>
      </c>
    </row>
    <row r="4" spans="1:2" ht="63" x14ac:dyDescent="0.25">
      <c r="A4" s="3" t="s">
        <v>34</v>
      </c>
      <c r="B4" s="4" t="s">
        <v>82</v>
      </c>
    </row>
    <row r="5" spans="1:2" ht="31.5" x14ac:dyDescent="0.25">
      <c r="A5" s="5" t="s">
        <v>35</v>
      </c>
      <c r="B5" s="4" t="s">
        <v>36</v>
      </c>
    </row>
  </sheetData>
  <sheetProtection selectLockedCells="1" selectUnlockedCells="1"/>
  <conditionalFormatting sqref="A4">
    <cfRule type="containsText" dxfId="24" priority="16" operator="containsText" text="Very limited assurance">
      <formula>NOT(ISERROR(SEARCH("Very limited assurance",A4)))</formula>
    </cfRule>
  </conditionalFormatting>
  <conditionalFormatting sqref="A3:A4">
    <cfRule type="containsText" dxfId="23" priority="20" operator="containsText" text="Limited assurance">
      <formula>NOT(ISERROR(SEARCH("Limited assurance",A3)))</formula>
    </cfRule>
  </conditionalFormatting>
  <conditionalFormatting sqref="A4 A1">
    <cfRule type="containsText" dxfId="22" priority="19" operator="containsText" text="High assurance">
      <formula>NOT(ISERROR(SEARCH("High assurance",A1)))</formula>
    </cfRule>
  </conditionalFormatting>
  <conditionalFormatting sqref="A2 A4">
    <cfRule type="containsText" dxfId="21" priority="18" operator="containsText" text="Reasonable assurance">
      <formula>NOT(ISERROR(SEARCH("Reasonable assurance",A2)))</formula>
    </cfRule>
  </conditionalFormatting>
  <conditionalFormatting sqref="A4">
    <cfRule type="containsText" dxfId="20" priority="17" operator="containsText" text="Very limited assurance">
      <formula>NOT(ISERROR(SEARCH("Very limited assurance",A4)))</formula>
    </cfRule>
  </conditionalFormatting>
  <printOptions gridLines="1"/>
  <pageMargins left="0.70866141732283472" right="0.70866141732283472" top="0.74803149606299213" bottom="0.74803149606299213" header="0.31496062992125984" footer="0.31496062992125984"/>
  <pageSetup scale="98" orientation="landscape" r:id="rId1"/>
  <headerFooter>
    <oddHeader>&amp;L&amp;A&amp;C&amp;F&amp;R&amp;P</oddHeader>
    <oddFooter>&amp;C© John Cato &amp; Dr Peter Tobin, 2018. All rights reserved.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B8" sqref="B8"/>
    </sheetView>
  </sheetViews>
  <sheetFormatPr defaultRowHeight="15" x14ac:dyDescent="0.25"/>
  <cols>
    <col min="1" max="1" width="41.7109375" customWidth="1"/>
    <col min="2" max="2" width="39.140625" customWidth="1"/>
  </cols>
  <sheetData>
    <row r="1" spans="1:2" x14ac:dyDescent="0.25">
      <c r="A1" t="s">
        <v>37</v>
      </c>
      <c r="B1" t="s">
        <v>38</v>
      </c>
    </row>
    <row r="2" spans="1:2" x14ac:dyDescent="0.25">
      <c r="A2" s="1" t="s">
        <v>31</v>
      </c>
      <c r="B2" s="30" t="s">
        <v>39</v>
      </c>
    </row>
    <row r="3" spans="1:2" ht="30" x14ac:dyDescent="0.25">
      <c r="A3" s="1" t="s">
        <v>32</v>
      </c>
      <c r="B3" s="31" t="s">
        <v>40</v>
      </c>
    </row>
    <row r="4" spans="1:2" ht="30" x14ac:dyDescent="0.25">
      <c r="A4" s="1" t="s">
        <v>33</v>
      </c>
      <c r="B4" s="32" t="s">
        <v>41</v>
      </c>
    </row>
    <row r="5" spans="1:2" x14ac:dyDescent="0.25">
      <c r="A5" s="3" t="s">
        <v>34</v>
      </c>
      <c r="B5" s="33" t="s">
        <v>42</v>
      </c>
    </row>
    <row r="6" spans="1:2" x14ac:dyDescent="0.25">
      <c r="A6" s="5" t="s">
        <v>35</v>
      </c>
      <c r="B6" s="34" t="s">
        <v>35</v>
      </c>
    </row>
  </sheetData>
  <sheetProtection selectLockedCells="1" selectUnlockedCells="1"/>
  <conditionalFormatting sqref="A4:A5">
    <cfRule type="containsText" dxfId="19" priority="20" operator="containsText" text="Limited assurance">
      <formula>NOT(ISERROR(SEARCH("Limited assurance",A4)))</formula>
    </cfRule>
  </conditionalFormatting>
  <conditionalFormatting sqref="A5 A2">
    <cfRule type="containsText" dxfId="18" priority="19" operator="containsText" text="High assurance">
      <formula>NOT(ISERROR(SEARCH("High assurance",A2)))</formula>
    </cfRule>
  </conditionalFormatting>
  <conditionalFormatting sqref="A3 A5">
    <cfRule type="containsText" dxfId="17" priority="18" operator="containsText" text="Reasonable assurance">
      <formula>NOT(ISERROR(SEARCH("Reasonable assurance",A3)))</formula>
    </cfRule>
  </conditionalFormatting>
  <conditionalFormatting sqref="A5">
    <cfRule type="containsText" dxfId="16" priority="17" operator="containsText" text="Very limited assurance">
      <formula>NOT(ISERROR(SEARCH("Very limited assurance",A5)))</formula>
    </cfRule>
  </conditionalFormatting>
  <conditionalFormatting sqref="A5">
    <cfRule type="containsText" dxfId="15" priority="16" operator="containsText" text="Very limited assurance">
      <formula>NOT(ISERROR(SEARCH("Very limited assurance",A5)))</formula>
    </cfRule>
  </conditionalFormatting>
  <conditionalFormatting sqref="B4:B5">
    <cfRule type="containsText" dxfId="14" priority="15" operator="containsText" text="Limited assurance">
      <formula>NOT(ISERROR(SEARCH("Limited assurance",B4)))</formula>
    </cfRule>
  </conditionalFormatting>
  <conditionalFormatting sqref="B5">
    <cfRule type="containsText" dxfId="13" priority="14" operator="containsText" text="High assurance">
      <formula>NOT(ISERROR(SEARCH("High assurance",B5)))</formula>
    </cfRule>
  </conditionalFormatting>
  <conditionalFormatting sqref="B5">
    <cfRule type="containsText" dxfId="12" priority="13" operator="containsText" text="Reasonable assurance">
      <formula>NOT(ISERROR(SEARCH("Reasonable assurance",B5)))</formula>
    </cfRule>
  </conditionalFormatting>
  <conditionalFormatting sqref="B5">
    <cfRule type="containsText" dxfId="11" priority="12" operator="containsText" text="Very limited assurance">
      <formula>NOT(ISERROR(SEARCH("Very limited assurance",B5)))</formula>
    </cfRule>
  </conditionalFormatting>
  <conditionalFormatting sqref="B5">
    <cfRule type="containsText" dxfId="10" priority="11" operator="containsText" text="Very limited assurance">
      <formula>NOT(ISERROR(SEARCH("Very limited assurance",B5)))</formula>
    </cfRule>
  </conditionalFormatting>
  <conditionalFormatting sqref="B4">
    <cfRule type="containsText" dxfId="9" priority="7" operator="containsText" text="Very limited assurance">
      <formula>NOT(ISERROR(SEARCH("Very limited assurance",B4)))</formula>
    </cfRule>
    <cfRule type="containsText" dxfId="8" priority="8" operator="containsText" text="Limited assurance">
      <formula>NOT(ISERROR(SEARCH("Limited assurance",B4)))</formula>
    </cfRule>
    <cfRule type="containsText" dxfId="7" priority="9" operator="containsText" text="Reasonable assurance">
      <formula>NOT(ISERROR(SEARCH("Reasonable assurance",B4)))</formula>
    </cfRule>
    <cfRule type="containsText" dxfId="6" priority="10" operator="containsText" text="High assurance">
      <formula>NOT(ISERROR(SEARCH("High assurance",B4)))</formula>
    </cfRule>
  </conditionalFormatting>
  <conditionalFormatting sqref="B2">
    <cfRule type="containsText" dxfId="5" priority="2" operator="containsText" text="Very limited assurance">
      <formula>NOT(ISERROR(SEARCH("Very limited assurance",B2)))</formula>
    </cfRule>
  </conditionalFormatting>
  <conditionalFormatting sqref="B2">
    <cfRule type="containsText" dxfId="4" priority="6" operator="containsText" text="Limited assurance">
      <formula>NOT(ISERROR(SEARCH("Limited assurance",B2)))</formula>
    </cfRule>
  </conditionalFormatting>
  <conditionalFormatting sqref="B2">
    <cfRule type="containsText" dxfId="3" priority="5" operator="containsText" text="High assurance">
      <formula>NOT(ISERROR(SEARCH("High assurance",B2)))</formula>
    </cfRule>
  </conditionalFormatting>
  <conditionalFormatting sqref="B2">
    <cfRule type="containsText" dxfId="2" priority="4" operator="containsText" text="Reasonable assurance">
      <formula>NOT(ISERROR(SEARCH("Reasonable assurance",B2)))</formula>
    </cfRule>
  </conditionalFormatting>
  <conditionalFormatting sqref="B2">
    <cfRule type="containsText" dxfId="1" priority="3" operator="containsText" text="Very limited assurance">
      <formula>NOT(ISERROR(SEARCH("Very limited assurance",B2)))</formula>
    </cfRule>
  </conditionalFormatting>
  <conditionalFormatting sqref="B3">
    <cfRule type="containsText" dxfId="0" priority="1" operator="containsText" text="Limited assurance">
      <formula>NOT(ISERROR(SEARCH("Limited assurance",B3)))</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Introduction</vt:lpstr>
      <vt:lpstr>Operator assessment</vt:lpstr>
      <vt:lpstr>Assurance scale</vt:lpstr>
      <vt:lpstr>Ranges</vt:lpstr>
      <vt:lpstr>assure</vt:lpstr>
      <vt:lpstr>priority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dc:creator>
  <cp:lastModifiedBy>Peter</cp:lastModifiedBy>
  <cp:lastPrinted>2018-06-27T11:29:29Z</cp:lastPrinted>
  <dcterms:created xsi:type="dcterms:W3CDTF">2018-03-04T14:10:10Z</dcterms:created>
  <dcterms:modified xsi:type="dcterms:W3CDTF">2018-11-08T11:16:29Z</dcterms:modified>
</cp:coreProperties>
</file>