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eter\Desktop\Digicall demo of Blue Turtle POPIA Compliance Toolkit\2 Assess\2.2 Functional areas\"/>
    </mc:Choice>
  </mc:AlternateContent>
  <bookViews>
    <workbookView xWindow="0" yWindow="0" windowWidth="15480" windowHeight="9045" tabRatio="893"/>
  </bookViews>
  <sheets>
    <sheet name="Introduction" sheetId="7" r:id="rId1"/>
    <sheet name="Checklist Front" sheetId="2" r:id="rId2"/>
    <sheet name="Checklist Back" sheetId="4" r:id="rId3"/>
    <sheet name="EuroPrise reqs" sheetId="10" r:id="rId4"/>
    <sheet name="Graph" sheetId="8" r:id="rId5"/>
    <sheet name="Assurance scale" sheetId="9" r:id="rId6"/>
    <sheet name="ranges" sheetId="5" r:id="rId7"/>
  </sheets>
  <definedNames>
    <definedName name="_xlnm.Print_Titles" localSheetId="2">'Checklist Back'!$A:$A,'Checklist Back'!$1:$1</definedName>
    <definedName name="_xlnm.Print_Titles" localSheetId="1">'Checklist Front'!$A:$A,'Checklist Front'!$1:$1</definedName>
    <definedName name="rating">ranges!$B$2:$B$6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4" i="2" l="1"/>
  <c r="F43" i="2"/>
  <c r="G43" i="2" s="1"/>
  <c r="F42" i="2"/>
  <c r="G42" i="2" s="1"/>
  <c r="F41" i="2"/>
  <c r="G41" i="2" s="1"/>
  <c r="F40" i="2"/>
  <c r="F45" i="2" l="1"/>
  <c r="F46" i="2" s="1"/>
  <c r="G40" i="2"/>
  <c r="G45" i="2" s="1"/>
  <c r="G46" i="2" l="1"/>
  <c r="F54" i="10" l="1"/>
  <c r="F53" i="10"/>
  <c r="F52" i="10"/>
  <c r="F51" i="10"/>
  <c r="F50" i="10"/>
  <c r="F55" i="10" s="1"/>
  <c r="E26" i="4"/>
  <c r="E28" i="4"/>
  <c r="E27" i="4"/>
  <c r="E25" i="4"/>
  <c r="E24" i="4"/>
  <c r="E23" i="4"/>
  <c r="E29" i="4" l="1"/>
</calcChain>
</file>

<file path=xl/comments1.xml><?xml version="1.0" encoding="utf-8"?>
<comments xmlns="http://schemas.openxmlformats.org/spreadsheetml/2006/main">
  <authors>
    <author>Dr Peter Tobin, CGEIT, PMIITPSA, PMP</author>
  </authors>
  <commentList>
    <comment ref="F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2.xml><?xml version="1.0" encoding="utf-8"?>
<comments xmlns="http://schemas.openxmlformats.org/spreadsheetml/2006/main">
  <authors>
    <author>Dr Peter Tobin, CGEIT, PMIITPSA, PMP</author>
  </authors>
  <commentList>
    <comment ref="E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3.xml><?xml version="1.0" encoding="utf-8"?>
<comments xmlns="http://schemas.openxmlformats.org/spreadsheetml/2006/main">
  <authors>
    <author>Dr Peter Tobin, CGEIT, PMIITPSA, PMP</author>
  </authors>
  <commentList>
    <comment ref="F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2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3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4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F4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sharedStrings.xml><?xml version="1.0" encoding="utf-8"?>
<sst xmlns="http://schemas.openxmlformats.org/spreadsheetml/2006/main" count="185" uniqueCount="141">
  <si>
    <t>Item #</t>
  </si>
  <si>
    <t>Page URL</t>
  </si>
  <si>
    <t>Item title</t>
  </si>
  <si>
    <t>PAIA manual</t>
  </si>
  <si>
    <t>Front-end checks</t>
  </si>
  <si>
    <t>Back-end checks</t>
  </si>
  <si>
    <t>Security in place</t>
  </si>
  <si>
    <t>Security checks conducted</t>
  </si>
  <si>
    <t>Site back-up in place</t>
  </si>
  <si>
    <t>not found</t>
  </si>
  <si>
    <t>rating</t>
  </si>
  <si>
    <t>special PI</t>
  </si>
  <si>
    <t xml:space="preserve">PI of children </t>
  </si>
  <si>
    <t>transborder statement</t>
  </si>
  <si>
    <t>data subject request process</t>
  </si>
  <si>
    <t>protection documentation</t>
  </si>
  <si>
    <t>overall delivery platform for the site</t>
  </si>
  <si>
    <t>payment mechanisms</t>
  </si>
  <si>
    <t>not applicable</t>
  </si>
  <si>
    <t>Recommended action</t>
  </si>
  <si>
    <t>Rating</t>
  </si>
  <si>
    <t>risk</t>
  </si>
  <si>
    <t>high</t>
  </si>
  <si>
    <t xml:space="preserve">medium </t>
  </si>
  <si>
    <t>low</t>
  </si>
  <si>
    <t>industry or sector compliance</t>
  </si>
  <si>
    <t>Review date</t>
  </si>
  <si>
    <t>Supporting artefacts</t>
  </si>
  <si>
    <t>data storage</t>
  </si>
  <si>
    <t>data validation used</t>
  </si>
  <si>
    <t>id creation</t>
  </si>
  <si>
    <t>lost password</t>
  </si>
  <si>
    <t>contact us</t>
  </si>
  <si>
    <t>clear about optional / mandatory data</t>
  </si>
  <si>
    <t>log file availability</t>
  </si>
  <si>
    <t>subscription options (email, newsletter)</t>
  </si>
  <si>
    <t>data shared with?</t>
  </si>
  <si>
    <t>unsubscribe options</t>
  </si>
  <si>
    <t>opt out / unsubscribe management</t>
  </si>
  <si>
    <t>password creation strength</t>
  </si>
  <si>
    <t>authorised personnel access only</t>
  </si>
  <si>
    <t>automated intruder alerts e.g. failed login?</t>
  </si>
  <si>
    <t>multi-tier privacy policy</t>
  </si>
  <si>
    <t>education of employees</t>
  </si>
  <si>
    <t>faqs</t>
  </si>
  <si>
    <t>Limited assurance</t>
  </si>
  <si>
    <t>Reasonable assurance</t>
  </si>
  <si>
    <t>High assurance</t>
  </si>
  <si>
    <t>Very limited assurance</t>
  </si>
  <si>
    <t>help text available</t>
  </si>
  <si>
    <t>Comments</t>
  </si>
  <si>
    <t>Ratings summary count</t>
  </si>
  <si>
    <t>TOTAL</t>
  </si>
  <si>
    <t>change password procedure</t>
  </si>
  <si>
    <t>lost id process</t>
  </si>
  <si>
    <t>use of captcha or similar</t>
  </si>
  <si>
    <t>security mechanisms /e.g. https</t>
  </si>
  <si>
    <t>consumer protection compliance statement</t>
  </si>
  <si>
    <t>Not applicable</t>
  </si>
  <si>
    <t>Introduction</t>
  </si>
  <si>
    <t xml:space="preserve"> </t>
  </si>
  <si>
    <t>cookies auto pop-up</t>
  </si>
  <si>
    <t>copyright notice</t>
  </si>
  <si>
    <t>data captured not excessive</t>
  </si>
  <si>
    <t>permission to use staff details</t>
  </si>
  <si>
    <t>purpose of data capture explained</t>
  </si>
  <si>
    <t>terms and conditions</t>
  </si>
  <si>
    <t>audit trail available</t>
  </si>
  <si>
    <t>consent where required (staff, clients, partners)</t>
  </si>
  <si>
    <t>There are two primary levels of assessment: the front-end or user view of the web site; the back-end support for the web site.</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</si>
  <si>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</si>
  <si>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</si>
  <si>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</si>
  <si>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</si>
  <si>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</si>
  <si>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permission to use other PI</t>
  </si>
  <si>
    <t>Assessment completed by (name)</t>
  </si>
  <si>
    <t>Completion date (insert date)</t>
  </si>
  <si>
    <t>On behalf of Business Unit (insert unit)</t>
  </si>
  <si>
    <t>Europrise requirements</t>
  </si>
  <si>
    <t>Logging of Full IP Addresses</t>
  </si>
  <si>
    <t>Use of HTTP Cookies</t>
  </si>
  <si>
    <t>“Strictly necessary cookies”</t>
  </si>
  <si>
    <t>“Not strictly necessary” session cookies</t>
  </si>
  <si>
    <t>“Not strictly necessary” persistent cookies</t>
  </si>
  <si>
    <t>Imprint, Privacy Notice and Cookie Policy (if any)</t>
  </si>
  <si>
    <t xml:space="preserve">Imprint Policy </t>
  </si>
  <si>
    <t xml:space="preserve">Privacy Notice </t>
  </si>
  <si>
    <t>Cookie Policy</t>
  </si>
  <si>
    <t>Web Hosting + Content Delivery Networks (CDN)</t>
  </si>
  <si>
    <t>Basics</t>
  </si>
  <si>
    <t>Controller – processor agreement</t>
  </si>
  <si>
    <t>Transparency</t>
  </si>
  <si>
    <t>Technical and organizational measures</t>
  </si>
  <si>
    <t>Technical evaluation methods</t>
  </si>
  <si>
    <t>DOM Storage, Flash Cookies, Silverlight Cookies &amp; Device Fingerprinting</t>
  </si>
  <si>
    <t>Principle</t>
  </si>
  <si>
    <t>Particularities</t>
  </si>
  <si>
    <t>Particularities for Flash (cookies) only</t>
  </si>
  <si>
    <t>Particularities for device fingerprinting only</t>
  </si>
  <si>
    <t>Web Analytics</t>
  </si>
  <si>
    <t>Web analytics tools that may be exempted from the opt-in requirement of Article 5(3)</t>
  </si>
  <si>
    <t>Web analytics tools are subject to the opt-in requirement of Article 5(3)</t>
  </si>
  <si>
    <t>Social Plugins</t>
  </si>
  <si>
    <t>Definition</t>
  </si>
  <si>
    <t>Requirements</t>
  </si>
  <si>
    <t>Best practice recommendation</t>
  </si>
  <si>
    <t>Online Behavioural Advertising</t>
  </si>
  <si>
    <t>Forms on the Website</t>
  </si>
  <si>
    <t>Newsletter form</t>
  </si>
  <si>
    <t>Contact / feedback form</t>
  </si>
  <si>
    <t>Any other forms</t>
  </si>
  <si>
    <t>Newsletter</t>
  </si>
  <si>
    <t>Newsletter subscription form</t>
  </si>
  <si>
    <t>After use of subscription form</t>
  </si>
  <si>
    <t>Website Recommendation</t>
  </si>
  <si>
    <t>“Tell-a-friend” functionality</t>
  </si>
  <si>
    <t>“Mail-to” functionality</t>
  </si>
  <si>
    <t>Children</t>
  </si>
  <si>
    <t>Applicability of children package</t>
  </si>
  <si>
    <t>International Data Transfers</t>
  </si>
  <si>
    <t>Scope</t>
  </si>
  <si>
    <t>Consequences of Schrems judgment of European Court of Justice</t>
  </si>
  <si>
    <t xml:space="preserve">The EuroPrise reqs tab covers items required for Europrise certification. Further information is available from www.european-privacy-seal.eu  </t>
  </si>
  <si>
    <t xml:space="preserve">Information on the  EuroPrise reqs tab is drawn from "Readiness Check: Website Certification Information on the scope of EuroPriSe Website Certification and on its high quality requirements" available from  www.european-privacy-seal.eu </t>
  </si>
  <si>
    <t>#</t>
  </si>
  <si>
    <t>Recommended Action</t>
  </si>
  <si>
    <t>Security certificates</t>
  </si>
  <si>
    <t>Penetration tests completed</t>
  </si>
  <si>
    <t>POPI Act compliance related items</t>
  </si>
  <si>
    <t>Best practice related items</t>
  </si>
  <si>
    <t>Other (web site specific)</t>
  </si>
  <si>
    <t>Other (specify)</t>
  </si>
  <si>
    <t>This POPI Web Site Assessment tool is designed for use as part of the overall compliance assessment project.</t>
  </si>
  <si>
    <t xml:space="preserve">Elements of the tool are based on international best practice sourced from www.ico.org.uk. This tool contains elements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</si>
  <si>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privacy notice statement(s)</t>
  </si>
  <si>
    <t>The ICO assurance rating scale is used</t>
  </si>
  <si>
    <t>Assurance score</t>
  </si>
  <si>
    <t>TOTAL APPLICABLE</t>
  </si>
  <si>
    <t>Max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</si>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</sst>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409]d/mmm/yy;@"/>
  </numFmts>
  <fonts count="7" x14ac:knownFonts="1">
    <font>
      <sz val="11"/>
      <color theme="1"/>
      <name val="Calibri"/>
      <family val="2"/>
      <scheme val="minor"/>
    </font>
    <font>
      <b/>
      <i/>
      <sz val="12"/>
      <color theme="1"/>
      <name val="Calibri"/>
      <family val="2"/>
      <scheme val="minor"/>
    </font>
    <font>
      <b/>
      <i/>
      <sz val="11"/>
      <color theme="1"/>
      <name val="Calibri"/>
      <family val="2"/>
      <scheme val="minor"/>
    </font>
    <font>
      <sz val="12"/>
      <color theme="1"/>
      <name val="Calibri"/>
      <family val="2"/>
      <scheme val="minor"/>
    </font>
    <font>
      <b/>
      <sz val="11"/>
      <color theme="1"/>
      <name val="Calibri"/>
      <family val="2"/>
      <scheme val="minor"/>
    </font>
    <font>
      <b/>
      <sz val="8"/>
      <color indexed="81"/>
      <name val="Tahoma"/>
      <family val="2"/>
    </font>
    <font>
      <b/>
      <sz val="12"/>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52">
    <xf numFmtId="0" fontId="0" fillId="0" borderId="0" xfId="0"/>
    <xf numFmtId="0" fontId="0" fillId="0" borderId="0" xfId="0" applyAlignment="1">
      <alignment vertical="top" wrapText="1"/>
    </xf>
    <xf numFmtId="0" fontId="1" fillId="0" borderId="0" xfId="0" applyFont="1" applyAlignment="1">
      <alignment horizontal="center"/>
    </xf>
    <xf numFmtId="0" fontId="1" fillId="0" borderId="0" xfId="0" applyFont="1" applyAlignment="1">
      <alignment horizontal="center" wrapText="1"/>
    </xf>
    <xf numFmtId="0" fontId="0" fillId="0" borderId="0" xfId="0" applyAlignment="1">
      <alignment vertical="top"/>
    </xf>
    <xf numFmtId="0" fontId="0" fillId="0" borderId="0" xfId="0" applyAlignment="1">
      <alignment horizontal="center"/>
    </xf>
    <xf numFmtId="164" fontId="1" fillId="0" borderId="0" xfId="0" applyNumberFormat="1" applyFont="1" applyAlignment="1">
      <alignment horizontal="center" wrapText="1"/>
    </xf>
    <xf numFmtId="164" fontId="0" fillId="0" borderId="0" xfId="0" applyNumberFormat="1"/>
    <xf numFmtId="49" fontId="0" fillId="0" borderId="0" xfId="0" applyNumberFormat="1" applyAlignment="1">
      <alignment vertical="top" wrapText="1"/>
    </xf>
    <xf numFmtId="0" fontId="0" fillId="0" borderId="0" xfId="0" applyAlignment="1">
      <alignment wrapText="1"/>
    </xf>
    <xf numFmtId="49" fontId="1" fillId="0" borderId="0" xfId="0" applyNumberFormat="1" applyFont="1" applyAlignment="1">
      <alignment horizontal="center" wrapText="1"/>
    </xf>
    <xf numFmtId="0" fontId="0" fillId="0" borderId="0" xfId="0" applyAlignment="1">
      <alignment horizontal="right" vertical="top"/>
    </xf>
    <xf numFmtId="0" fontId="0" fillId="0" borderId="0" xfId="0" applyAlignment="1">
      <alignment horizontal="right"/>
    </xf>
    <xf numFmtId="49" fontId="0" fillId="0" borderId="0" xfId="0" applyNumberFormat="1" applyFont="1" applyAlignment="1">
      <alignment vertical="top" wrapText="1"/>
    </xf>
    <xf numFmtId="164" fontId="0" fillId="0" borderId="0" xfId="0" applyNumberFormat="1" applyProtection="1">
      <protection locked="0"/>
    </xf>
    <xf numFmtId="0" fontId="0" fillId="0" borderId="0" xfId="0" applyAlignment="1" applyProtection="1">
      <alignment wrapText="1"/>
      <protection locked="0"/>
    </xf>
    <xf numFmtId="0" fontId="0" fillId="0" borderId="0" xfId="0" applyProtection="1">
      <protection locked="0"/>
    </xf>
    <xf numFmtId="49" fontId="0" fillId="0" borderId="0" xfId="0" applyNumberFormat="1" applyFont="1" applyAlignment="1" applyProtection="1">
      <alignment vertical="top" wrapText="1"/>
      <protection locked="0"/>
    </xf>
    <xf numFmtId="49" fontId="3" fillId="0" borderId="0" xfId="0" applyNumberFormat="1" applyFont="1" applyAlignment="1" applyProtection="1">
      <alignment horizontal="center" vertical="top" wrapText="1"/>
      <protection locked="0"/>
    </xf>
    <xf numFmtId="0" fontId="1" fillId="0" borderId="0" xfId="0" applyFont="1" applyAlignment="1" applyProtection="1">
      <alignment horizontal="center" wrapText="1"/>
      <protection locked="0"/>
    </xf>
    <xf numFmtId="49" fontId="0" fillId="0" borderId="0" xfId="0" applyNumberFormat="1" applyAlignment="1" applyProtection="1">
      <alignment vertical="top" wrapText="1"/>
      <protection locked="0"/>
    </xf>
    <xf numFmtId="49" fontId="1" fillId="0" borderId="0" xfId="0" applyNumberFormat="1" applyFont="1" applyAlignment="1" applyProtection="1">
      <alignment horizontal="center" vertical="top" wrapText="1"/>
      <protection locked="0"/>
    </xf>
    <xf numFmtId="0" fontId="4" fillId="0" borderId="0" xfId="0" applyFont="1" applyAlignment="1">
      <alignment horizontal="center" vertical="top" wrapText="1"/>
    </xf>
    <xf numFmtId="0" fontId="4" fillId="0" borderId="0" xfId="0" applyFont="1" applyAlignment="1">
      <alignment horizontal="center" vertical="top"/>
    </xf>
    <xf numFmtId="0" fontId="0" fillId="0" borderId="0" xfId="0" applyAlignment="1" applyProtection="1">
      <alignment horizontal="right" vertical="top"/>
      <protection locked="0"/>
    </xf>
    <xf numFmtId="0" fontId="6" fillId="0" borderId="0" xfId="0" applyFont="1" applyAlignment="1">
      <alignment vertical="top"/>
    </xf>
    <xf numFmtId="0" fontId="3" fillId="0" borderId="0" xfId="0" applyFont="1" applyAlignment="1">
      <alignment horizontal="justify" vertical="top"/>
    </xf>
    <xf numFmtId="0" fontId="3" fillId="0" borderId="0" xfId="0" applyFont="1" applyAlignment="1">
      <alignment vertical="top" wrapText="1"/>
    </xf>
    <xf numFmtId="0" fontId="0" fillId="0" borderId="0" xfId="0" applyAlignment="1"/>
    <xf numFmtId="0" fontId="1" fillId="0" borderId="0" xfId="0" applyFont="1" applyAlignment="1">
      <alignment horizontal="center" vertical="top" wrapText="1"/>
    </xf>
    <xf numFmtId="164" fontId="1" fillId="0" borderId="0" xfId="0" applyNumberFormat="1" applyFont="1" applyAlignment="1">
      <alignment horizontal="center" vertical="top" wrapText="1"/>
    </xf>
    <xf numFmtId="0" fontId="0" fillId="0" borderId="0" xfId="0" applyAlignment="1">
      <alignment horizontal="center" vertical="top"/>
    </xf>
    <xf numFmtId="164" fontId="0" fillId="0" borderId="0" xfId="0" applyNumberFormat="1" applyAlignment="1" applyProtection="1">
      <alignment vertical="top"/>
      <protection locked="0"/>
    </xf>
    <xf numFmtId="0" fontId="0" fillId="0" borderId="0" xfId="0" applyAlignment="1" applyProtection="1">
      <alignment vertical="top" wrapText="1"/>
      <protection locked="0"/>
    </xf>
    <xf numFmtId="0" fontId="0" fillId="0" borderId="0" xfId="0" applyAlignment="1" applyProtection="1">
      <alignment vertical="top"/>
      <protection locked="0"/>
    </xf>
    <xf numFmtId="0" fontId="1" fillId="0" borderId="0" xfId="0" applyFont="1" applyAlignment="1" applyProtection="1">
      <alignment horizontal="center" vertical="top" wrapText="1"/>
      <protection locked="0"/>
    </xf>
    <xf numFmtId="0" fontId="1" fillId="0" borderId="0" xfId="0" applyFont="1" applyAlignment="1">
      <alignment horizontal="center" vertical="top"/>
    </xf>
    <xf numFmtId="164" fontId="0" fillId="0" borderId="0" xfId="0" applyNumberFormat="1" applyAlignment="1">
      <alignment vertical="top"/>
    </xf>
    <xf numFmtId="0" fontId="4"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applyAlignment="1">
      <alignment horizontal="right" vertical="top" wrapText="1"/>
    </xf>
    <xf numFmtId="0" fontId="2" fillId="0" borderId="0" xfId="0" applyFont="1" applyAlignment="1">
      <alignment horizontal="left" vertical="top"/>
    </xf>
    <xf numFmtId="0" fontId="0" fillId="0" borderId="0" xfId="0" applyAlignment="1" applyProtection="1">
      <alignment vertical="top" wrapText="1"/>
    </xf>
    <xf numFmtId="0" fontId="4" fillId="0" borderId="0" xfId="0" applyFont="1" applyAlignment="1">
      <alignment vertical="top" wrapText="1"/>
    </xf>
    <xf numFmtId="165" fontId="6"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0" xfId="0" applyAlignment="1">
      <alignment horizontal="center" wrapText="1"/>
    </xf>
    <xf numFmtId="10" fontId="0" fillId="0" borderId="1" xfId="0" applyNumberFormat="1" applyBorder="1" applyAlignment="1">
      <alignment horizontal="center" vertical="top"/>
    </xf>
    <xf numFmtId="0" fontId="4"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center"/>
    </xf>
    <xf numFmtId="0" fontId="0" fillId="0" borderId="0" xfId="0" applyFont="1" applyAlignment="1">
      <alignment vertical="top" wrapText="1"/>
    </xf>
  </cellXfs>
  <cellStyles count="1">
    <cellStyle name="Normal" xfId="0" builtinId="0"/>
  </cellStyles>
  <dxfs count="24">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Front end audit</a:t>
            </a:r>
          </a:p>
        </c:rich>
      </c:tx>
      <c:overlay val="0"/>
    </c:title>
    <c:autoTitleDeleted val="0"/>
    <c:plotArea>
      <c:layout/>
      <c:barChart>
        <c:barDir val="col"/>
        <c:grouping val="clustered"/>
        <c:varyColors val="0"/>
        <c:ser>
          <c:idx val="0"/>
          <c:order val="0"/>
          <c:invertIfNegative val="0"/>
          <c:cat>
            <c:strRef>
              <c:f>'Checklist Front'!$E$40:$E$45</c:f>
              <c:strCache>
                <c:ptCount val="6"/>
                <c:pt idx="0">
                  <c:v>High assurance</c:v>
                </c:pt>
                <c:pt idx="1">
                  <c:v>Reasonable assurance</c:v>
                </c:pt>
                <c:pt idx="2">
                  <c:v>Limited assurance</c:v>
                </c:pt>
                <c:pt idx="3">
                  <c:v>Very limited assurance</c:v>
                </c:pt>
                <c:pt idx="4">
                  <c:v>Not applicable</c:v>
                </c:pt>
                <c:pt idx="5">
                  <c:v>TOTAL APPLICABLE</c:v>
                </c:pt>
              </c:strCache>
            </c:strRef>
          </c:cat>
          <c:val>
            <c:numRef>
              <c:f>'Checklist Front'!$F$40:$F$45</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3418656"/>
        <c:axId val="333421008"/>
      </c:barChart>
      <c:catAx>
        <c:axId val="333418656"/>
        <c:scaling>
          <c:orientation val="minMax"/>
        </c:scaling>
        <c:delete val="0"/>
        <c:axPos val="b"/>
        <c:numFmt formatCode="General" sourceLinked="0"/>
        <c:majorTickMark val="out"/>
        <c:minorTickMark val="none"/>
        <c:tickLblPos val="nextTo"/>
        <c:crossAx val="333421008"/>
        <c:crosses val="autoZero"/>
        <c:auto val="1"/>
        <c:lblAlgn val="ctr"/>
        <c:lblOffset val="100"/>
        <c:noMultiLvlLbl val="0"/>
      </c:catAx>
      <c:valAx>
        <c:axId val="333421008"/>
        <c:scaling>
          <c:orientation val="minMax"/>
          <c:max val="35"/>
        </c:scaling>
        <c:delete val="0"/>
        <c:axPos val="l"/>
        <c:majorGridlines/>
        <c:numFmt formatCode="General" sourceLinked="1"/>
        <c:majorTickMark val="out"/>
        <c:minorTickMark val="none"/>
        <c:tickLblPos val="nextTo"/>
        <c:crossAx val="333418656"/>
        <c:crosses val="autoZero"/>
        <c:crossBetween val="between"/>
        <c:majorUnit val="5"/>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Back end audit</a:t>
            </a:r>
          </a:p>
        </c:rich>
      </c:tx>
      <c:overlay val="0"/>
    </c:title>
    <c:autoTitleDeleted val="0"/>
    <c:plotArea>
      <c:layout/>
      <c:barChart>
        <c:barDir val="col"/>
        <c:grouping val="clustered"/>
        <c:varyColors val="0"/>
        <c:ser>
          <c:idx val="0"/>
          <c:order val="0"/>
          <c:invertIfNegative val="0"/>
          <c:cat>
            <c:strRef>
              <c:f>'Checklist Back'!$D$23:$D$29</c:f>
              <c:strCache>
                <c:ptCount val="7"/>
                <c:pt idx="0">
                  <c:v>High assurance</c:v>
                </c:pt>
                <c:pt idx="1">
                  <c:v>Reasonable assurance</c:v>
                </c:pt>
                <c:pt idx="2">
                  <c:v>Limited assurance</c:v>
                </c:pt>
                <c:pt idx="3">
                  <c:v>Very limited assurance</c:v>
                </c:pt>
                <c:pt idx="4">
                  <c:v>not found</c:v>
                </c:pt>
                <c:pt idx="5">
                  <c:v>not applicable</c:v>
                </c:pt>
                <c:pt idx="6">
                  <c:v>TOTAL</c:v>
                </c:pt>
              </c:strCache>
            </c:strRef>
          </c:cat>
          <c:val>
            <c:numRef>
              <c:f>'Checklist Back'!$E$23:$E$29</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333419048"/>
        <c:axId val="333420224"/>
      </c:barChart>
      <c:catAx>
        <c:axId val="333419048"/>
        <c:scaling>
          <c:orientation val="minMax"/>
        </c:scaling>
        <c:delete val="0"/>
        <c:axPos val="b"/>
        <c:numFmt formatCode="General" sourceLinked="0"/>
        <c:majorTickMark val="out"/>
        <c:minorTickMark val="none"/>
        <c:tickLblPos val="nextTo"/>
        <c:crossAx val="333420224"/>
        <c:crosses val="autoZero"/>
        <c:auto val="1"/>
        <c:lblAlgn val="ctr"/>
        <c:lblOffset val="100"/>
        <c:noMultiLvlLbl val="0"/>
      </c:catAx>
      <c:valAx>
        <c:axId val="333420224"/>
        <c:scaling>
          <c:orientation val="minMax"/>
          <c:max val="20"/>
        </c:scaling>
        <c:delete val="0"/>
        <c:axPos val="l"/>
        <c:majorGridlines/>
        <c:numFmt formatCode="General" sourceLinked="1"/>
        <c:majorTickMark val="out"/>
        <c:minorTickMark val="none"/>
        <c:tickLblPos val="nextTo"/>
        <c:crossAx val="333419048"/>
        <c:crosses val="autoZero"/>
        <c:crossBetween val="between"/>
        <c:majorUnit val="2"/>
      </c:valAx>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EuroPrise Requirements</a:t>
            </a:r>
          </a:p>
        </c:rich>
      </c:tx>
      <c:overlay val="0"/>
    </c:title>
    <c:autoTitleDeleted val="0"/>
    <c:plotArea>
      <c:layout/>
      <c:barChart>
        <c:barDir val="col"/>
        <c:grouping val="clustered"/>
        <c:varyColors val="0"/>
        <c:ser>
          <c:idx val="0"/>
          <c:order val="0"/>
          <c:invertIfNegative val="0"/>
          <c:cat>
            <c:strRef>
              <c:f>'EuroPrise reqs'!$E$50:$E$55</c:f>
              <c:strCache>
                <c:ptCount val="6"/>
                <c:pt idx="0">
                  <c:v>High assurance</c:v>
                </c:pt>
                <c:pt idx="1">
                  <c:v>Reasonable assurance</c:v>
                </c:pt>
                <c:pt idx="2">
                  <c:v>Limited assurance</c:v>
                </c:pt>
                <c:pt idx="3">
                  <c:v>Very limited assurance</c:v>
                </c:pt>
                <c:pt idx="4">
                  <c:v>Not applicable</c:v>
                </c:pt>
                <c:pt idx="5">
                  <c:v>TOTAL</c:v>
                </c:pt>
              </c:strCache>
            </c:strRef>
          </c:cat>
          <c:val>
            <c:numRef>
              <c:f>'EuroPrise reqs'!$F$50:$F$55</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4825816"/>
        <c:axId val="334826600"/>
      </c:barChart>
      <c:catAx>
        <c:axId val="334825816"/>
        <c:scaling>
          <c:orientation val="minMax"/>
        </c:scaling>
        <c:delete val="0"/>
        <c:axPos val="b"/>
        <c:numFmt formatCode="General" sourceLinked="0"/>
        <c:majorTickMark val="out"/>
        <c:minorTickMark val="none"/>
        <c:tickLblPos val="nextTo"/>
        <c:crossAx val="334826600"/>
        <c:crosses val="autoZero"/>
        <c:auto val="1"/>
        <c:lblAlgn val="ctr"/>
        <c:lblOffset val="100"/>
        <c:noMultiLvlLbl val="0"/>
      </c:catAx>
      <c:valAx>
        <c:axId val="334826600"/>
        <c:scaling>
          <c:orientation val="minMax"/>
          <c:max val="14"/>
          <c:min val="0"/>
        </c:scaling>
        <c:delete val="0"/>
        <c:axPos val="l"/>
        <c:majorGridlines/>
        <c:numFmt formatCode="General" sourceLinked="1"/>
        <c:majorTickMark val="out"/>
        <c:minorTickMark val="none"/>
        <c:tickLblPos val="nextTo"/>
        <c:crossAx val="334825816"/>
        <c:crosses val="autoZero"/>
        <c:crossBetween val="between"/>
        <c:majorUnit val="2"/>
      </c:valAx>
    </c:plotArea>
    <c:plotVisOnly val="1"/>
    <c:dispBlanksAs val="gap"/>
    <c:showDLblsOverMax val="0"/>
  </c:chart>
  <c:printSettings>
    <c:headerFooter/>
    <c:pageMargins b="0.750000000000001" l="0.70000000000000062" r="0.70000000000000062" t="0.75000000000000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266700</xdr:colOff>
      <xdr:row>0</xdr:row>
      <xdr:rowOff>95250</xdr:rowOff>
    </xdr:from>
    <xdr:to>
      <xdr:col>8</xdr:col>
      <xdr:colOff>438150</xdr:colOff>
      <xdr:row>14</xdr:row>
      <xdr:rowOff>173182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228600</xdr:colOff>
      <xdr:row>15</xdr:row>
      <xdr:rowOff>95250</xdr:rowOff>
    </xdr:from>
    <xdr:to>
      <xdr:col>8</xdr:col>
      <xdr:colOff>447675</xdr:colOff>
      <xdr:row>29</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219074</xdr:colOff>
      <xdr:row>30</xdr:row>
      <xdr:rowOff>66675</xdr:rowOff>
    </xdr:from>
    <xdr:to>
      <xdr:col>8</xdr:col>
      <xdr:colOff>419099</xdr:colOff>
      <xdr:row>44</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tabSelected="1" topLeftCell="A4" zoomScaleNormal="100" workbookViewId="0">
      <selection activeCell="B8" sqref="B8"/>
    </sheetView>
  </sheetViews>
  <sheetFormatPr defaultRowHeight="15" x14ac:dyDescent="0.25"/>
  <cols>
    <col min="1" max="1" width="9.140625" style="23"/>
    <col min="2" max="2" width="71" style="1" customWidth="1"/>
    <col min="3" max="3" width="27" style="4" customWidth="1"/>
    <col min="4" max="16384" width="9.140625" style="4"/>
  </cols>
  <sheetData>
    <row r="1" spans="1:3" x14ac:dyDescent="0.25">
      <c r="B1" s="22" t="s">
        <v>59</v>
      </c>
    </row>
    <row r="2" spans="1:3" ht="30" x14ac:dyDescent="0.25">
      <c r="A2" s="23">
        <v>1</v>
      </c>
      <c r="B2" s="1" t="s">
        <v>133</v>
      </c>
    </row>
    <row r="3" spans="1:3" ht="30" x14ac:dyDescent="0.25">
      <c r="A3" s="23">
        <v>2</v>
      </c>
      <c r="B3" s="1" t="s">
        <v>69</v>
      </c>
    </row>
    <row r="4" spans="1:3" ht="105" x14ac:dyDescent="0.25">
      <c r="A4" s="23">
        <v>3</v>
      </c>
      <c r="B4" s="1" t="s">
        <v>134</v>
      </c>
    </row>
    <row r="5" spans="1:3" x14ac:dyDescent="0.25">
      <c r="A5" s="23">
        <v>4</v>
      </c>
      <c r="B5" s="4" t="s">
        <v>136</v>
      </c>
    </row>
    <row r="6" spans="1:3" ht="30" x14ac:dyDescent="0.25">
      <c r="A6" s="23">
        <v>5</v>
      </c>
      <c r="B6" s="1" t="s">
        <v>123</v>
      </c>
    </row>
    <row r="7" spans="1:3" ht="60" x14ac:dyDescent="0.25">
      <c r="A7" s="23">
        <v>6</v>
      </c>
      <c r="B7" s="1" t="s">
        <v>124</v>
      </c>
    </row>
    <row r="8" spans="1:3" x14ac:dyDescent="0.25">
      <c r="A8" s="23">
        <v>7</v>
      </c>
      <c r="B8" s="51" t="s">
        <v>140</v>
      </c>
      <c r="C8" s="51"/>
    </row>
    <row r="10" spans="1:3" x14ac:dyDescent="0.25">
      <c r="B10" s="38" t="s">
        <v>76</v>
      </c>
      <c r="C10" s="39"/>
    </row>
    <row r="11" spans="1:3" x14ac:dyDescent="0.25">
      <c r="B11" s="38" t="s">
        <v>77</v>
      </c>
      <c r="C11" s="39"/>
    </row>
    <row r="12" spans="1:3" x14ac:dyDescent="0.25">
      <c r="B12" s="38" t="s">
        <v>78</v>
      </c>
      <c r="C12" s="39"/>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6"/>
  <sheetViews>
    <sheetView topLeftCell="A31" zoomScale="110" zoomScaleNormal="110" workbookViewId="0">
      <selection activeCell="F38" sqref="F38"/>
    </sheetView>
  </sheetViews>
  <sheetFormatPr defaultRowHeight="15" x14ac:dyDescent="0.25"/>
  <cols>
    <col min="1" max="1" width="9.140625" style="31"/>
    <col min="2" max="2" width="13" style="37" customWidth="1"/>
    <col min="3" max="3" width="34.85546875" style="1" customWidth="1"/>
    <col min="4" max="4" width="16.42578125" style="1" customWidth="1"/>
    <col min="5" max="5" width="19.28515625" style="4" customWidth="1"/>
    <col min="6" max="6" width="14.140625" style="4" customWidth="1"/>
    <col min="7" max="7" width="19.42578125" style="13" customWidth="1"/>
    <col min="8" max="8" width="19.42578125" style="1" customWidth="1"/>
    <col min="9" max="9" width="26.140625" style="1" customWidth="1"/>
    <col min="10" max="10" width="13.140625" style="1" customWidth="1"/>
    <col min="11" max="11" width="13.28515625" style="1" customWidth="1"/>
    <col min="12" max="16384" width="9.140625" style="4"/>
  </cols>
  <sheetData>
    <row r="1" spans="1:11" s="29" customFormat="1" ht="28.5" customHeight="1" x14ac:dyDescent="0.25">
      <c r="A1" s="29" t="s">
        <v>0</v>
      </c>
      <c r="B1" s="30" t="s">
        <v>26</v>
      </c>
      <c r="C1" s="29" t="s">
        <v>4</v>
      </c>
      <c r="D1" s="29" t="s">
        <v>1</v>
      </c>
      <c r="E1" s="29" t="s">
        <v>2</v>
      </c>
      <c r="F1" s="29" t="s">
        <v>20</v>
      </c>
      <c r="G1" s="29" t="s">
        <v>50</v>
      </c>
      <c r="H1" s="29" t="s">
        <v>27</v>
      </c>
      <c r="I1" s="29" t="s">
        <v>19</v>
      </c>
    </row>
    <row r="2" spans="1:11" s="29" customFormat="1" ht="18.75" customHeight="1" x14ac:dyDescent="0.25">
      <c r="A2" s="48" t="s">
        <v>129</v>
      </c>
      <c r="B2" s="48"/>
      <c r="C2" s="48"/>
      <c r="D2" s="48"/>
      <c r="E2" s="48"/>
      <c r="F2" s="48"/>
      <c r="G2" s="48"/>
      <c r="H2" s="48"/>
      <c r="I2" s="48"/>
    </row>
    <row r="3" spans="1:11" x14ac:dyDescent="0.25">
      <c r="A3" s="31">
        <v>1</v>
      </c>
      <c r="B3" s="32"/>
      <c r="C3" s="1" t="s">
        <v>53</v>
      </c>
      <c r="D3" s="33"/>
      <c r="E3" s="34"/>
      <c r="F3" s="24"/>
      <c r="G3" s="17"/>
      <c r="H3" s="33"/>
      <c r="I3" s="33"/>
    </row>
    <row r="4" spans="1:11" ht="16.5" customHeight="1" x14ac:dyDescent="0.25">
      <c r="A4" s="31">
        <v>2</v>
      </c>
      <c r="B4" s="32"/>
      <c r="C4" s="1" t="s">
        <v>33</v>
      </c>
      <c r="D4" s="33"/>
      <c r="E4" s="34"/>
      <c r="F4" s="24"/>
      <c r="G4" s="17"/>
      <c r="H4" s="33"/>
      <c r="I4" s="33"/>
    </row>
    <row r="5" spans="1:11" ht="30" x14ac:dyDescent="0.25">
      <c r="A5" s="31">
        <v>3</v>
      </c>
      <c r="B5" s="32"/>
      <c r="C5" s="1" t="s">
        <v>68</v>
      </c>
      <c r="D5" s="33"/>
      <c r="E5" s="34"/>
      <c r="F5" s="24"/>
      <c r="G5" s="17"/>
      <c r="H5" s="33"/>
      <c r="I5" s="33"/>
    </row>
    <row r="6" spans="1:11" x14ac:dyDescent="0.25">
      <c r="A6" s="31">
        <v>4</v>
      </c>
      <c r="B6" s="32"/>
      <c r="C6" s="1" t="s">
        <v>32</v>
      </c>
      <c r="D6" s="33"/>
      <c r="E6" s="34"/>
      <c r="F6" s="24"/>
      <c r="G6" s="17"/>
      <c r="H6" s="33"/>
      <c r="I6" s="33"/>
    </row>
    <row r="7" spans="1:11" x14ac:dyDescent="0.25">
      <c r="A7" s="31">
        <v>5</v>
      </c>
      <c r="B7" s="32"/>
      <c r="C7" s="1" t="s">
        <v>63</v>
      </c>
      <c r="D7" s="33"/>
      <c r="E7" s="34"/>
      <c r="F7" s="24"/>
      <c r="G7" s="17"/>
      <c r="H7" s="33"/>
      <c r="I7" s="33"/>
    </row>
    <row r="8" spans="1:11" x14ac:dyDescent="0.25">
      <c r="A8" s="31">
        <v>6</v>
      </c>
      <c r="B8" s="32"/>
      <c r="C8" s="1" t="s">
        <v>14</v>
      </c>
      <c r="D8" s="33"/>
      <c r="E8" s="34"/>
      <c r="F8" s="24"/>
      <c r="G8" s="17"/>
      <c r="H8" s="33"/>
      <c r="I8" s="33"/>
    </row>
    <row r="9" spans="1:11" x14ac:dyDescent="0.25">
      <c r="A9" s="31">
        <v>7</v>
      </c>
      <c r="B9" s="32"/>
      <c r="C9" s="1" t="s">
        <v>29</v>
      </c>
      <c r="D9" s="33"/>
      <c r="E9" s="34"/>
      <c r="F9" s="24"/>
      <c r="G9" s="17"/>
      <c r="H9" s="33"/>
      <c r="I9" s="33"/>
    </row>
    <row r="10" spans="1:11" x14ac:dyDescent="0.25">
      <c r="A10" s="31">
        <v>8</v>
      </c>
      <c r="B10" s="32"/>
      <c r="C10" s="1" t="s">
        <v>44</v>
      </c>
      <c r="D10" s="33"/>
      <c r="E10" s="34"/>
      <c r="F10" s="24"/>
      <c r="G10" s="17"/>
      <c r="H10" s="33"/>
      <c r="I10" s="33"/>
    </row>
    <row r="11" spans="1:11" x14ac:dyDescent="0.25">
      <c r="A11" s="31">
        <v>9</v>
      </c>
      <c r="B11" s="32"/>
      <c r="C11" s="1" t="s">
        <v>49</v>
      </c>
      <c r="D11" s="33"/>
      <c r="E11" s="34"/>
      <c r="F11" s="24"/>
      <c r="G11" s="17"/>
      <c r="H11" s="33"/>
      <c r="I11" s="33"/>
    </row>
    <row r="12" spans="1:11" x14ac:dyDescent="0.25">
      <c r="A12" s="31">
        <v>10</v>
      </c>
      <c r="B12" s="32"/>
      <c r="C12" s="1" t="s">
        <v>30</v>
      </c>
      <c r="D12" s="33"/>
      <c r="E12" s="34"/>
      <c r="F12" s="24"/>
      <c r="G12" s="17"/>
      <c r="H12" s="33"/>
      <c r="I12" s="33"/>
    </row>
    <row r="13" spans="1:11" x14ac:dyDescent="0.25">
      <c r="A13" s="31">
        <v>11</v>
      </c>
      <c r="B13" s="32"/>
      <c r="C13" s="1" t="s">
        <v>54</v>
      </c>
      <c r="D13" s="33"/>
      <c r="E13" s="34"/>
      <c r="F13" s="24"/>
      <c r="G13" s="17"/>
      <c r="H13" s="33"/>
      <c r="I13" s="33"/>
    </row>
    <row r="14" spans="1:11" x14ac:dyDescent="0.25">
      <c r="A14" s="31">
        <v>12</v>
      </c>
      <c r="B14" s="32"/>
      <c r="C14" s="1" t="s">
        <v>31</v>
      </c>
      <c r="D14" s="33"/>
      <c r="E14" s="34"/>
      <c r="F14" s="24"/>
      <c r="G14" s="17"/>
      <c r="H14" s="33"/>
      <c r="I14" s="33"/>
    </row>
    <row r="15" spans="1:11" s="36" customFormat="1" ht="15.75" x14ac:dyDescent="0.25">
      <c r="A15" s="31">
        <v>13</v>
      </c>
      <c r="B15" s="32"/>
      <c r="C15" s="1" t="s">
        <v>42</v>
      </c>
      <c r="D15" s="33"/>
      <c r="E15" s="34"/>
      <c r="F15" s="24"/>
      <c r="G15" s="18"/>
      <c r="H15" s="35"/>
      <c r="I15" s="35"/>
      <c r="J15" s="1"/>
      <c r="K15" s="1"/>
    </row>
    <row r="16" spans="1:11" x14ac:dyDescent="0.25">
      <c r="A16" s="31">
        <v>14</v>
      </c>
      <c r="B16" s="32"/>
      <c r="C16" s="1" t="s">
        <v>3</v>
      </c>
      <c r="D16" s="33"/>
      <c r="E16" s="34"/>
      <c r="F16" s="24"/>
      <c r="G16" s="17"/>
      <c r="H16" s="33"/>
      <c r="I16" s="33"/>
    </row>
    <row r="17" spans="1:9" x14ac:dyDescent="0.25">
      <c r="A17" s="31">
        <v>15</v>
      </c>
      <c r="B17" s="32"/>
      <c r="C17" s="1" t="s">
        <v>39</v>
      </c>
      <c r="D17" s="33"/>
      <c r="E17" s="34"/>
      <c r="F17" s="24"/>
      <c r="G17" s="17"/>
      <c r="H17" s="33"/>
      <c r="I17" s="33"/>
    </row>
    <row r="18" spans="1:9" x14ac:dyDescent="0.25">
      <c r="A18" s="31">
        <v>16</v>
      </c>
      <c r="B18" s="32"/>
      <c r="C18" s="1" t="s">
        <v>17</v>
      </c>
      <c r="D18" s="33"/>
      <c r="E18" s="34"/>
      <c r="F18" s="24"/>
      <c r="G18" s="17"/>
      <c r="H18" s="33"/>
      <c r="I18" s="33"/>
    </row>
    <row r="19" spans="1:9" x14ac:dyDescent="0.25">
      <c r="A19" s="31">
        <v>17</v>
      </c>
      <c r="B19" s="32"/>
      <c r="C19" s="1" t="s">
        <v>75</v>
      </c>
      <c r="D19" s="33"/>
      <c r="E19" s="34"/>
      <c r="F19" s="24"/>
      <c r="G19" s="17"/>
      <c r="H19" s="33"/>
      <c r="I19" s="33"/>
    </row>
    <row r="20" spans="1:9" x14ac:dyDescent="0.25">
      <c r="A20" s="31">
        <v>18</v>
      </c>
      <c r="B20" s="32"/>
      <c r="C20" s="1" t="s">
        <v>64</v>
      </c>
      <c r="D20" s="33"/>
      <c r="E20" s="34"/>
      <c r="F20" s="24"/>
      <c r="G20" s="17"/>
      <c r="H20" s="33"/>
      <c r="I20" s="33"/>
    </row>
    <row r="21" spans="1:9" x14ac:dyDescent="0.25">
      <c r="A21" s="31">
        <v>19</v>
      </c>
      <c r="B21" s="32"/>
      <c r="C21" s="1" t="s">
        <v>12</v>
      </c>
      <c r="D21" s="33"/>
      <c r="E21" s="34"/>
      <c r="F21" s="24"/>
      <c r="G21" s="17"/>
      <c r="H21" s="33"/>
      <c r="I21" s="33"/>
    </row>
    <row r="22" spans="1:9" x14ac:dyDescent="0.25">
      <c r="A22" s="31">
        <v>20</v>
      </c>
      <c r="B22" s="32"/>
      <c r="C22" s="1" t="s">
        <v>135</v>
      </c>
      <c r="D22" s="33"/>
      <c r="E22" s="34"/>
      <c r="F22" s="24"/>
      <c r="G22" s="17"/>
      <c r="H22" s="33"/>
      <c r="I22" s="33"/>
    </row>
    <row r="23" spans="1:9" x14ac:dyDescent="0.25">
      <c r="A23" s="31">
        <v>21</v>
      </c>
      <c r="B23" s="32"/>
      <c r="C23" s="1" t="s">
        <v>65</v>
      </c>
      <c r="D23" s="33"/>
      <c r="E23" s="34"/>
      <c r="F23" s="24"/>
      <c r="G23" s="17"/>
      <c r="H23" s="33"/>
      <c r="I23" s="33"/>
    </row>
    <row r="24" spans="1:9" x14ac:dyDescent="0.25">
      <c r="A24" s="31">
        <v>22</v>
      </c>
      <c r="B24" s="32"/>
      <c r="C24" s="1" t="s">
        <v>56</v>
      </c>
      <c r="D24" s="33"/>
      <c r="E24" s="34"/>
      <c r="F24" s="24"/>
      <c r="G24" s="17"/>
      <c r="H24" s="33"/>
      <c r="I24" s="33"/>
    </row>
    <row r="25" spans="1:9" x14ac:dyDescent="0.25">
      <c r="A25" s="31">
        <v>23</v>
      </c>
      <c r="B25" s="32"/>
      <c r="C25" s="1" t="s">
        <v>11</v>
      </c>
      <c r="D25" s="33"/>
      <c r="E25" s="34"/>
      <c r="F25" s="24"/>
      <c r="G25" s="17"/>
      <c r="H25" s="33"/>
      <c r="I25" s="33"/>
    </row>
    <row r="26" spans="1:9" ht="30" x14ac:dyDescent="0.25">
      <c r="A26" s="31">
        <v>24</v>
      </c>
      <c r="B26" s="32"/>
      <c r="C26" s="1" t="s">
        <v>35</v>
      </c>
      <c r="D26" s="33"/>
      <c r="E26" s="34"/>
      <c r="F26" s="24"/>
      <c r="G26" s="17"/>
      <c r="H26" s="33"/>
      <c r="I26" s="33"/>
    </row>
    <row r="27" spans="1:9" x14ac:dyDescent="0.25">
      <c r="A27" s="31">
        <v>25</v>
      </c>
      <c r="B27" s="32"/>
      <c r="C27" s="1" t="s">
        <v>13</v>
      </c>
      <c r="D27" s="33"/>
      <c r="E27" s="34"/>
      <c r="F27" s="24"/>
      <c r="G27" s="17"/>
      <c r="H27" s="33"/>
      <c r="I27" s="33"/>
    </row>
    <row r="28" spans="1:9" x14ac:dyDescent="0.25">
      <c r="A28" s="31">
        <v>26</v>
      </c>
      <c r="B28" s="32"/>
      <c r="C28" s="1" t="s">
        <v>37</v>
      </c>
      <c r="D28" s="33"/>
      <c r="E28" s="34"/>
      <c r="F28" s="24"/>
      <c r="G28" s="17"/>
      <c r="H28" s="33"/>
      <c r="I28" s="33"/>
    </row>
    <row r="29" spans="1:9" x14ac:dyDescent="0.25">
      <c r="A29" s="48" t="s">
        <v>130</v>
      </c>
      <c r="B29" s="48"/>
      <c r="C29" s="48"/>
      <c r="D29" s="48"/>
      <c r="E29" s="48"/>
      <c r="F29" s="48"/>
      <c r="G29" s="48"/>
      <c r="H29" s="48"/>
      <c r="I29" s="48"/>
    </row>
    <row r="30" spans="1:9" ht="30" x14ac:dyDescent="0.25">
      <c r="A30" s="31">
        <v>27</v>
      </c>
      <c r="B30" s="32"/>
      <c r="C30" s="1" t="s">
        <v>57</v>
      </c>
      <c r="D30" s="33"/>
      <c r="E30" s="34"/>
      <c r="F30" s="24"/>
      <c r="G30" s="17"/>
      <c r="H30" s="33"/>
      <c r="I30" s="33"/>
    </row>
    <row r="31" spans="1:9" x14ac:dyDescent="0.25">
      <c r="A31" s="31">
        <v>28</v>
      </c>
      <c r="B31" s="32"/>
      <c r="C31" s="1" t="s">
        <v>61</v>
      </c>
      <c r="D31" s="33"/>
      <c r="E31" s="34"/>
      <c r="F31" s="24"/>
      <c r="G31" s="17"/>
      <c r="H31" s="33"/>
      <c r="I31" s="33"/>
    </row>
    <row r="32" spans="1:9" x14ac:dyDescent="0.25">
      <c r="A32" s="31">
        <v>29</v>
      </c>
      <c r="B32" s="32"/>
      <c r="C32" s="1" t="s">
        <v>62</v>
      </c>
      <c r="D32" s="33"/>
      <c r="E32" s="34"/>
      <c r="F32" s="24"/>
      <c r="G32" s="17"/>
      <c r="H32" s="33"/>
      <c r="I32" s="33"/>
    </row>
    <row r="33" spans="1:9" x14ac:dyDescent="0.25">
      <c r="A33" s="31">
        <v>30</v>
      </c>
      <c r="B33" s="32"/>
      <c r="C33" s="1" t="s">
        <v>25</v>
      </c>
      <c r="D33" s="33"/>
      <c r="E33" s="34"/>
      <c r="F33" s="24"/>
      <c r="G33" s="17"/>
      <c r="H33" s="33"/>
      <c r="I33" s="33"/>
    </row>
    <row r="34" spans="1:9" x14ac:dyDescent="0.25">
      <c r="A34" s="31">
        <v>31</v>
      </c>
      <c r="B34" s="32"/>
      <c r="C34" s="1" t="s">
        <v>66</v>
      </c>
      <c r="D34" s="33"/>
      <c r="E34" s="34"/>
      <c r="F34" s="24"/>
      <c r="G34" s="17"/>
      <c r="H34" s="33"/>
      <c r="I34" s="33"/>
    </row>
    <row r="35" spans="1:9" x14ac:dyDescent="0.25">
      <c r="A35" s="31">
        <v>32</v>
      </c>
      <c r="B35" s="32"/>
      <c r="C35" s="1" t="s">
        <v>55</v>
      </c>
      <c r="F35" s="24"/>
    </row>
    <row r="36" spans="1:9" x14ac:dyDescent="0.25">
      <c r="A36" s="48" t="s">
        <v>131</v>
      </c>
      <c r="B36" s="48"/>
      <c r="C36" s="48"/>
      <c r="D36" s="48"/>
      <c r="E36" s="48"/>
      <c r="F36" s="48"/>
      <c r="G36" s="48"/>
      <c r="H36" s="48"/>
      <c r="I36" s="48"/>
    </row>
    <row r="37" spans="1:9" x14ac:dyDescent="0.25">
      <c r="A37" s="31">
        <v>33</v>
      </c>
      <c r="B37" s="32"/>
      <c r="C37" s="1" t="s">
        <v>132</v>
      </c>
      <c r="F37" s="24"/>
    </row>
    <row r="38" spans="1:9" x14ac:dyDescent="0.25">
      <c r="A38" s="31">
        <v>34</v>
      </c>
      <c r="B38" s="32"/>
      <c r="C38" s="1" t="s">
        <v>132</v>
      </c>
      <c r="F38" s="24"/>
    </row>
    <row r="39" spans="1:9" ht="15.75" x14ac:dyDescent="0.25">
      <c r="E39" s="49" t="s">
        <v>51</v>
      </c>
      <c r="F39" s="49"/>
      <c r="G39" s="44" t="s">
        <v>137</v>
      </c>
    </row>
    <row r="40" spans="1:9" x14ac:dyDescent="0.25">
      <c r="E40" s="11" t="s">
        <v>47</v>
      </c>
      <c r="F40" s="31">
        <f>COUNTIF(F4:F39,"High assurance")</f>
        <v>0</v>
      </c>
      <c r="G40" s="45">
        <f>SUM(F40*4)</f>
        <v>0</v>
      </c>
    </row>
    <row r="41" spans="1:9" x14ac:dyDescent="0.25">
      <c r="E41" s="11" t="s">
        <v>46</v>
      </c>
      <c r="F41" s="31">
        <f>COUNTIF(F4:F39,"Reasonable assurance")</f>
        <v>0</v>
      </c>
      <c r="G41" s="45">
        <f>SUM(F41*3)</f>
        <v>0</v>
      </c>
    </row>
    <row r="42" spans="1:9" x14ac:dyDescent="0.25">
      <c r="E42" s="11" t="s">
        <v>45</v>
      </c>
      <c r="F42" s="31">
        <f>COUNTIF(F4:F39,"Limited assurance")</f>
        <v>0</v>
      </c>
      <c r="G42" s="45">
        <f>SUM(F42*2)</f>
        <v>0</v>
      </c>
    </row>
    <row r="43" spans="1:9" x14ac:dyDescent="0.25">
      <c r="E43" s="11" t="s">
        <v>48</v>
      </c>
      <c r="F43" s="31">
        <f>COUNTIF(F4:F39,"Very limited assurance")</f>
        <v>0</v>
      </c>
      <c r="G43" s="45">
        <f>SUM(F43*1)</f>
        <v>0</v>
      </c>
    </row>
    <row r="44" spans="1:9" x14ac:dyDescent="0.25">
      <c r="E44" s="11" t="s">
        <v>58</v>
      </c>
      <c r="F44" s="31">
        <f>COUNTIF(F4:F39,"not applicable")</f>
        <v>0</v>
      </c>
      <c r="G44" s="45"/>
    </row>
    <row r="45" spans="1:9" x14ac:dyDescent="0.25">
      <c r="E45" s="11" t="s">
        <v>138</v>
      </c>
      <c r="F45" s="5">
        <f>SUM(F40:F43)</f>
        <v>0</v>
      </c>
      <c r="G45" s="46">
        <f>SUM(G40:G43)</f>
        <v>0</v>
      </c>
    </row>
    <row r="46" spans="1:9" x14ac:dyDescent="0.25">
      <c r="E46" s="11" t="s">
        <v>139</v>
      </c>
      <c r="F46" s="5">
        <f>SUM(F45*4)</f>
        <v>0</v>
      </c>
      <c r="G46" s="47" t="e">
        <f>SUM(G45/F46)</f>
        <v>#DIV/0!</v>
      </c>
    </row>
  </sheetData>
  <sheetProtection selectLockedCells="1"/>
  <sortState ref="B3:C34">
    <sortCondition ref="B3:B34"/>
    <sortCondition ref="C3:C34"/>
  </sortState>
  <mergeCells count="4">
    <mergeCell ref="A2:I2"/>
    <mergeCell ref="A29:I29"/>
    <mergeCell ref="A36:I36"/>
    <mergeCell ref="E39:F39"/>
  </mergeCells>
  <conditionalFormatting sqref="F3:F28 F30:F35 F37:F38">
    <cfRule type="containsText" dxfId="23" priority="8" operator="containsText" text="Limited assurance">
      <formula>NOT(ISERROR(SEARCH("Limited assurance",F3)))</formula>
    </cfRule>
  </conditionalFormatting>
  <conditionalFormatting sqref="F3:F28 F30:F35 F37:F38">
    <cfRule type="containsText" dxfId="22" priority="7" operator="containsText" text="High assurance">
      <formula>NOT(ISERROR(SEARCH("High assurance",F3)))</formula>
    </cfRule>
  </conditionalFormatting>
  <conditionalFormatting sqref="F3:F28 F30:F35 F37:F38">
    <cfRule type="containsText" dxfId="21" priority="6" operator="containsText" text="Reasonable assurance">
      <formula>NOT(ISERROR(SEARCH("Reasonable assurance",F3)))</formula>
    </cfRule>
  </conditionalFormatting>
  <conditionalFormatting sqref="F3:F28 F30:F35 F37:F38">
    <cfRule type="containsText" dxfId="20" priority="5" operator="containsText" text="Very limited assurance">
      <formula>NOT(ISERROR(SEARCH("Very limited assurance",F3)))</formula>
    </cfRule>
  </conditionalFormatting>
  <dataValidations count="1">
    <dataValidation type="list" allowBlank="1" showInputMessage="1" showErrorMessage="1" sqref="F3:F28 F30:F38">
      <formula1>rating</formula1>
    </dataValidation>
  </dataValidations>
  <printOptions gridLines="1"/>
  <pageMargins left="0.7" right="0.7" top="0.75" bottom="0.75" header="0.3" footer="0.3"/>
  <pageSetup paperSize="9" fitToWidth="2" fitToHeight="2" orientation="landscape" verticalDpi="0" r:id="rId1"/>
  <headerFooter>
    <oddHeader>&amp;L&amp;A&amp;C&amp;F&amp;R&amp;P</oddHeader>
    <oddFooter>&amp;CCopyright © John Cato &amp; Dr Peter Tobin, 2016. All rights reserved.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9"/>
  <sheetViews>
    <sheetView topLeftCell="A11" zoomScaleNormal="100" workbookViewId="0">
      <selection activeCell="B2" sqref="B2"/>
    </sheetView>
  </sheetViews>
  <sheetFormatPr defaultRowHeight="15" x14ac:dyDescent="0.25"/>
  <cols>
    <col min="1" max="1" width="9.140625" style="5"/>
    <col min="2" max="2" width="10" style="7" customWidth="1"/>
    <col min="3" max="3" width="43" customWidth="1"/>
    <col min="4" max="4" width="20.28515625" customWidth="1"/>
    <col min="5" max="5" width="17.42578125" customWidth="1"/>
    <col min="6" max="6" width="16.28515625" style="8" customWidth="1"/>
    <col min="7" max="7" width="19.42578125" style="9" customWidth="1"/>
    <col min="8" max="8" width="20.42578125" style="9" customWidth="1"/>
  </cols>
  <sheetData>
    <row r="1" spans="1:8" ht="31.5" x14ac:dyDescent="0.25">
      <c r="A1" s="2" t="s">
        <v>0</v>
      </c>
      <c r="B1" s="6" t="s">
        <v>26</v>
      </c>
      <c r="C1" s="2" t="s">
        <v>5</v>
      </c>
      <c r="D1" s="3" t="s">
        <v>2</v>
      </c>
      <c r="E1" s="3" t="s">
        <v>20</v>
      </c>
      <c r="F1" s="10" t="s">
        <v>50</v>
      </c>
      <c r="G1" s="3" t="s">
        <v>27</v>
      </c>
      <c r="H1" s="3" t="s">
        <v>19</v>
      </c>
    </row>
    <row r="2" spans="1:8" x14ac:dyDescent="0.25">
      <c r="A2" s="5">
        <v>1</v>
      </c>
      <c r="B2" s="14"/>
      <c r="C2" t="s">
        <v>67</v>
      </c>
      <c r="D2" s="16"/>
      <c r="E2" s="24"/>
      <c r="F2" s="20"/>
      <c r="G2" s="15"/>
      <c r="H2" s="15"/>
    </row>
    <row r="3" spans="1:8" x14ac:dyDescent="0.25">
      <c r="A3" s="5">
        <v>2</v>
      </c>
      <c r="B3" s="14"/>
      <c r="C3" t="s">
        <v>40</v>
      </c>
      <c r="D3" s="16"/>
      <c r="E3" s="24"/>
      <c r="F3" s="20"/>
      <c r="G3" s="15"/>
      <c r="H3" s="15"/>
    </row>
    <row r="4" spans="1:8" x14ac:dyDescent="0.25">
      <c r="A4" s="5">
        <v>3</v>
      </c>
      <c r="B4" s="14"/>
      <c r="C4" t="s">
        <v>41</v>
      </c>
      <c r="D4" s="16"/>
      <c r="E4" s="24"/>
      <c r="F4" s="20"/>
      <c r="G4" s="15"/>
      <c r="H4" s="15"/>
    </row>
    <row r="5" spans="1:8" x14ac:dyDescent="0.25">
      <c r="A5" s="5">
        <v>4</v>
      </c>
      <c r="B5" s="14"/>
      <c r="C5" t="s">
        <v>36</v>
      </c>
      <c r="D5" s="16"/>
      <c r="E5" s="24"/>
      <c r="F5" s="20"/>
      <c r="G5" s="15"/>
      <c r="H5" s="15"/>
    </row>
    <row r="6" spans="1:8" x14ac:dyDescent="0.25">
      <c r="A6" s="5">
        <v>5</v>
      </c>
      <c r="B6" s="14"/>
      <c r="C6" t="s">
        <v>28</v>
      </c>
      <c r="D6" s="16"/>
      <c r="E6" s="24"/>
      <c r="F6" s="20"/>
      <c r="G6" s="15"/>
      <c r="H6" s="15"/>
    </row>
    <row r="7" spans="1:8" x14ac:dyDescent="0.25">
      <c r="A7" s="5">
        <v>6</v>
      </c>
      <c r="B7" s="14"/>
      <c r="C7" t="s">
        <v>43</v>
      </c>
      <c r="D7" s="16"/>
      <c r="E7" s="24"/>
      <c r="F7" s="20"/>
      <c r="G7" s="15"/>
      <c r="H7" s="15"/>
    </row>
    <row r="8" spans="1:8" x14ac:dyDescent="0.25">
      <c r="A8" s="5">
        <v>7</v>
      </c>
      <c r="B8" s="14"/>
      <c r="C8" t="s">
        <v>34</v>
      </c>
      <c r="D8" s="16"/>
      <c r="E8" s="24"/>
      <c r="F8" s="20"/>
      <c r="G8" s="15"/>
      <c r="H8" s="15"/>
    </row>
    <row r="9" spans="1:8" x14ac:dyDescent="0.25">
      <c r="A9" s="5">
        <v>8</v>
      </c>
      <c r="B9" s="14"/>
      <c r="C9" t="s">
        <v>38</v>
      </c>
      <c r="D9" s="16"/>
      <c r="E9" s="24"/>
      <c r="F9" s="20"/>
      <c r="G9" s="15"/>
      <c r="H9" s="15"/>
    </row>
    <row r="10" spans="1:8" x14ac:dyDescent="0.25">
      <c r="A10" s="5">
        <v>9</v>
      </c>
      <c r="B10" s="14"/>
      <c r="C10" t="s">
        <v>16</v>
      </c>
      <c r="D10" s="16"/>
      <c r="E10" s="24"/>
      <c r="F10" s="20"/>
      <c r="G10" s="15"/>
      <c r="H10" s="15"/>
    </row>
    <row r="11" spans="1:8" x14ac:dyDescent="0.25">
      <c r="A11" s="5">
        <v>10</v>
      </c>
      <c r="B11" s="14"/>
      <c r="C11" t="s">
        <v>15</v>
      </c>
      <c r="D11" s="16"/>
      <c r="E11" s="24"/>
      <c r="F11" s="20"/>
      <c r="G11" s="15"/>
      <c r="H11" s="15"/>
    </row>
    <row r="12" spans="1:8" x14ac:dyDescent="0.25">
      <c r="A12" s="5">
        <v>11</v>
      </c>
      <c r="B12" s="14"/>
      <c r="C12" t="s">
        <v>7</v>
      </c>
      <c r="D12" s="16"/>
      <c r="E12" s="24"/>
      <c r="F12" s="20"/>
      <c r="G12" s="15"/>
      <c r="H12" s="15"/>
    </row>
    <row r="13" spans="1:8" x14ac:dyDescent="0.25">
      <c r="A13" s="5">
        <v>12</v>
      </c>
      <c r="B13" s="14"/>
      <c r="C13" t="s">
        <v>6</v>
      </c>
      <c r="D13" s="16"/>
      <c r="E13" s="24"/>
      <c r="F13" s="20"/>
      <c r="G13" s="15"/>
      <c r="H13" s="15"/>
    </row>
    <row r="14" spans="1:8" ht="15.75" x14ac:dyDescent="0.25">
      <c r="A14" s="5">
        <v>13</v>
      </c>
      <c r="B14" s="14"/>
      <c r="C14" t="s">
        <v>8</v>
      </c>
      <c r="D14" s="16"/>
      <c r="E14" s="24"/>
      <c r="F14" s="21"/>
      <c r="G14" s="19"/>
      <c r="H14" s="19"/>
    </row>
    <row r="15" spans="1:8" x14ac:dyDescent="0.25">
      <c r="A15" s="5">
        <v>14</v>
      </c>
      <c r="B15" s="14"/>
      <c r="C15" t="s">
        <v>127</v>
      </c>
      <c r="D15" s="16"/>
      <c r="E15" s="24"/>
      <c r="F15" s="20"/>
      <c r="G15" s="15"/>
      <c r="H15" s="15"/>
    </row>
    <row r="16" spans="1:8" x14ac:dyDescent="0.25">
      <c r="A16" s="5">
        <v>15</v>
      </c>
      <c r="B16" s="14"/>
      <c r="C16" t="s">
        <v>128</v>
      </c>
      <c r="D16" s="16"/>
      <c r="E16" s="24"/>
      <c r="F16" s="20"/>
      <c r="G16" s="15"/>
      <c r="H16" s="15"/>
    </row>
    <row r="17" spans="1:8" x14ac:dyDescent="0.25">
      <c r="A17" s="5">
        <v>16</v>
      </c>
      <c r="B17" s="14"/>
      <c r="C17" s="16" t="s">
        <v>132</v>
      </c>
      <c r="E17" s="24"/>
      <c r="F17" s="20"/>
      <c r="G17" s="15"/>
      <c r="H17" s="15"/>
    </row>
    <row r="18" spans="1:8" x14ac:dyDescent="0.25">
      <c r="A18" s="5">
        <v>17</v>
      </c>
      <c r="B18" s="14"/>
      <c r="C18" s="16" t="s">
        <v>132</v>
      </c>
      <c r="D18" s="16"/>
      <c r="E18" s="24"/>
      <c r="F18" s="20"/>
      <c r="G18" s="15"/>
      <c r="H18" s="15"/>
    </row>
    <row r="19" spans="1:8" x14ac:dyDescent="0.25">
      <c r="A19" s="5">
        <v>18</v>
      </c>
      <c r="B19" s="14"/>
      <c r="C19" s="16" t="s">
        <v>132</v>
      </c>
      <c r="D19" s="16"/>
      <c r="E19" s="24"/>
      <c r="F19" s="20"/>
      <c r="G19" s="15"/>
      <c r="H19" s="15"/>
    </row>
    <row r="20" spans="1:8" x14ac:dyDescent="0.25">
      <c r="A20" s="5">
        <v>19</v>
      </c>
      <c r="B20" s="14"/>
      <c r="C20" s="16" t="s">
        <v>132</v>
      </c>
      <c r="D20" s="16"/>
      <c r="E20" s="24"/>
      <c r="F20" s="20"/>
      <c r="G20" s="15"/>
      <c r="H20" s="15"/>
    </row>
    <row r="21" spans="1:8" x14ac:dyDescent="0.25">
      <c r="A21" s="5" t="s">
        <v>60</v>
      </c>
      <c r="D21" s="16"/>
      <c r="E21" s="24"/>
      <c r="F21" s="20"/>
      <c r="G21" s="15"/>
      <c r="H21" s="15"/>
    </row>
    <row r="22" spans="1:8" x14ac:dyDescent="0.25">
      <c r="D22" s="50" t="s">
        <v>51</v>
      </c>
      <c r="E22" s="50"/>
    </row>
    <row r="23" spans="1:8" x14ac:dyDescent="0.25">
      <c r="D23" s="11" t="s">
        <v>47</v>
      </c>
      <c r="E23" s="5">
        <f>COUNTIF(E2:E20,"High assurance")</f>
        <v>0</v>
      </c>
    </row>
    <row r="24" spans="1:8" x14ac:dyDescent="0.25">
      <c r="D24" s="11" t="s">
        <v>46</v>
      </c>
      <c r="E24" s="5">
        <f>COUNTIF(E2:E20,"Reasonable assurance")</f>
        <v>0</v>
      </c>
    </row>
    <row r="25" spans="1:8" x14ac:dyDescent="0.25">
      <c r="D25" s="11" t="s">
        <v>45</v>
      </c>
      <c r="E25" s="5">
        <f>COUNTIF(E2:E20,"Limited assurance")</f>
        <v>0</v>
      </c>
    </row>
    <row r="26" spans="1:8" x14ac:dyDescent="0.25">
      <c r="D26" s="11" t="s">
        <v>48</v>
      </c>
      <c r="E26" s="5">
        <f>COUNTIF(E2:E20,"Very limited assurance")</f>
        <v>0</v>
      </c>
    </row>
    <row r="27" spans="1:8" x14ac:dyDescent="0.25">
      <c r="D27" s="12" t="s">
        <v>9</v>
      </c>
      <c r="E27" s="5">
        <f>COUNTIF(E2:E20,"Not found")</f>
        <v>0</v>
      </c>
    </row>
    <row r="28" spans="1:8" x14ac:dyDescent="0.25">
      <c r="D28" s="12" t="s">
        <v>18</v>
      </c>
      <c r="E28" s="5">
        <f>COUNTIF(E2:E20,"not applicable")</f>
        <v>0</v>
      </c>
    </row>
    <row r="29" spans="1:8" x14ac:dyDescent="0.25">
      <c r="D29" s="11" t="s">
        <v>52</v>
      </c>
      <c r="E29" s="5">
        <f>SUM(E23:E28)</f>
        <v>0</v>
      </c>
    </row>
  </sheetData>
  <sheetProtection sheet="1" objects="1" scenarios="1" selectLockedCells="1"/>
  <sortState ref="C2:C15">
    <sortCondition ref="C2:C15"/>
  </sortState>
  <mergeCells count="1">
    <mergeCell ref="D22:E22"/>
  </mergeCells>
  <conditionalFormatting sqref="E2:E21">
    <cfRule type="containsText" dxfId="19" priority="8" operator="containsText" text="Limited assurance">
      <formula>NOT(ISERROR(SEARCH("Limited assurance",E2)))</formula>
    </cfRule>
  </conditionalFormatting>
  <conditionalFormatting sqref="E2:E21">
    <cfRule type="containsText" dxfId="18" priority="7" operator="containsText" text="High assurance">
      <formula>NOT(ISERROR(SEARCH("High assurance",E2)))</formula>
    </cfRule>
  </conditionalFormatting>
  <conditionalFormatting sqref="E2:E21">
    <cfRule type="containsText" dxfId="17" priority="6" operator="containsText" text="Reasonable assurance">
      <formula>NOT(ISERROR(SEARCH("Reasonable assurance",E2)))</formula>
    </cfRule>
  </conditionalFormatting>
  <conditionalFormatting sqref="E2:E21">
    <cfRule type="containsText" dxfId="16" priority="5" operator="containsText" text="Very limited assurance">
      <formula>NOT(ISERROR(SEARCH("Very limited assurance",E2)))</formula>
    </cfRule>
  </conditionalFormatting>
  <dataValidations count="1">
    <dataValidation type="list" allowBlank="1" showInputMessage="1" showErrorMessage="1" sqref="E30:E39 E2:E21">
      <formula1>rating</formula1>
    </dataValidation>
  </dataValidations>
  <printOptions gridLines="1"/>
  <pageMargins left="0.70866141732283472" right="0.70866141732283472" top="0.74803149606299213" bottom="0.74803149606299213" header="0.31496062992125984" footer="0.31496062992125984"/>
  <pageSetup paperSize="9" fitToWidth="2" fitToHeight="2" orientation="landscape" verticalDpi="0" r:id="rId1"/>
  <headerFooter>
    <oddHeader>&amp;L&amp;A&amp;C&amp;F&amp;R&amp;P</oddHeader>
    <oddFooter>&amp;CCopyright © John Cato &amp; Dr Peter Tobin, 2016. All rights reserved.</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5"/>
  <sheetViews>
    <sheetView topLeftCell="A37" zoomScaleNormal="100" workbookViewId="0">
      <selection activeCell="F45" sqref="F45"/>
    </sheetView>
  </sheetViews>
  <sheetFormatPr defaultRowHeight="15" x14ac:dyDescent="0.25"/>
  <cols>
    <col min="1" max="1" width="6.42578125" style="23" customWidth="1"/>
    <col min="2" max="2" width="15.85546875" style="37" customWidth="1"/>
    <col min="3" max="3" width="43" style="1" customWidth="1"/>
    <col min="4" max="4" width="20.140625" style="1" customWidth="1"/>
    <col min="5" max="5" width="19" style="4" customWidth="1"/>
    <col min="6" max="6" width="19.140625" style="4" customWidth="1"/>
    <col min="7" max="7" width="19.42578125" style="13" customWidth="1"/>
    <col min="8" max="8" width="33.7109375" style="1" customWidth="1"/>
    <col min="9" max="9" width="50.5703125" style="4" customWidth="1"/>
    <col min="10" max="16384" width="9.140625" style="4"/>
  </cols>
  <sheetData>
    <row r="1" spans="1:9" ht="15.75" x14ac:dyDescent="0.25">
      <c r="A1" s="23" t="s">
        <v>125</v>
      </c>
      <c r="B1" s="30" t="s">
        <v>26</v>
      </c>
      <c r="C1" s="22" t="s">
        <v>79</v>
      </c>
      <c r="D1" s="29" t="s">
        <v>1</v>
      </c>
      <c r="E1" s="29" t="s">
        <v>2</v>
      </c>
      <c r="F1" s="29" t="s">
        <v>20</v>
      </c>
      <c r="G1" s="29" t="s">
        <v>50</v>
      </c>
      <c r="H1" s="29" t="s">
        <v>27</v>
      </c>
      <c r="I1" s="29" t="s">
        <v>126</v>
      </c>
    </row>
    <row r="2" spans="1:9" x14ac:dyDescent="0.25">
      <c r="A2" s="23">
        <v>1</v>
      </c>
      <c r="B2" s="32"/>
      <c r="C2" s="43" t="s">
        <v>80</v>
      </c>
      <c r="D2" s="33"/>
      <c r="E2" s="34"/>
      <c r="F2" s="24"/>
      <c r="G2" s="17"/>
      <c r="H2" s="33"/>
    </row>
    <row r="3" spans="1:9" x14ac:dyDescent="0.25">
      <c r="A3" s="23">
        <v>2</v>
      </c>
      <c r="B3" s="32"/>
      <c r="C3" s="43" t="s">
        <v>81</v>
      </c>
      <c r="D3" s="33"/>
      <c r="E3" s="34"/>
      <c r="F3" s="24"/>
      <c r="G3" s="17"/>
      <c r="H3" s="33"/>
    </row>
    <row r="4" spans="1:9" x14ac:dyDescent="0.25">
      <c r="B4" s="32"/>
      <c r="C4" s="40" t="s">
        <v>82</v>
      </c>
      <c r="D4" s="33"/>
      <c r="E4" s="34"/>
      <c r="F4" s="42"/>
      <c r="G4" s="17"/>
      <c r="H4" s="33"/>
    </row>
    <row r="5" spans="1:9" x14ac:dyDescent="0.25">
      <c r="B5" s="32"/>
      <c r="C5" s="40" t="s">
        <v>83</v>
      </c>
      <c r="D5" s="33"/>
      <c r="E5" s="34"/>
      <c r="F5" s="42"/>
      <c r="G5" s="17"/>
      <c r="H5" s="33"/>
    </row>
    <row r="6" spans="1:9" x14ac:dyDescent="0.25">
      <c r="B6" s="32"/>
      <c r="C6" s="40" t="s">
        <v>84</v>
      </c>
      <c r="D6" s="33"/>
      <c r="E6" s="34"/>
      <c r="F6" s="42"/>
      <c r="G6" s="20"/>
      <c r="H6" s="33"/>
    </row>
    <row r="7" spans="1:9" ht="30" x14ac:dyDescent="0.25">
      <c r="A7" s="23">
        <v>3</v>
      </c>
      <c r="B7" s="32"/>
      <c r="C7" s="43" t="s">
        <v>85</v>
      </c>
      <c r="D7" s="33"/>
      <c r="E7" s="34"/>
      <c r="F7" s="24"/>
      <c r="G7" s="20"/>
      <c r="H7" s="33"/>
    </row>
    <row r="8" spans="1:9" x14ac:dyDescent="0.25">
      <c r="B8" s="32"/>
      <c r="C8" s="40" t="s">
        <v>86</v>
      </c>
      <c r="D8" s="33"/>
      <c r="E8" s="34"/>
      <c r="F8" s="42"/>
      <c r="G8" s="20"/>
      <c r="H8" s="33"/>
    </row>
    <row r="9" spans="1:9" x14ac:dyDescent="0.25">
      <c r="B9" s="32"/>
      <c r="C9" s="40" t="s">
        <v>87</v>
      </c>
      <c r="D9" s="33"/>
      <c r="E9" s="34"/>
      <c r="F9" s="42"/>
      <c r="G9" s="17"/>
      <c r="H9" s="33"/>
    </row>
    <row r="10" spans="1:9" x14ac:dyDescent="0.25">
      <c r="B10" s="32"/>
      <c r="C10" s="40" t="s">
        <v>88</v>
      </c>
      <c r="D10" s="33"/>
      <c r="E10" s="34"/>
      <c r="F10" s="42"/>
      <c r="G10" s="17"/>
      <c r="H10" s="33"/>
    </row>
    <row r="11" spans="1:9" ht="30" x14ac:dyDescent="0.25">
      <c r="A11" s="23">
        <v>4</v>
      </c>
      <c r="B11" s="32"/>
      <c r="C11" s="43" t="s">
        <v>89</v>
      </c>
      <c r="D11" s="33"/>
      <c r="E11" s="34"/>
      <c r="F11" s="24"/>
      <c r="G11" s="17"/>
      <c r="H11" s="33"/>
    </row>
    <row r="12" spans="1:9" x14ac:dyDescent="0.25">
      <c r="B12" s="32"/>
      <c r="C12" s="40" t="s">
        <v>90</v>
      </c>
      <c r="D12" s="33"/>
      <c r="E12" s="34"/>
      <c r="F12" s="42"/>
      <c r="G12" s="17"/>
      <c r="H12" s="33"/>
    </row>
    <row r="13" spans="1:9" x14ac:dyDescent="0.25">
      <c r="B13" s="32"/>
      <c r="C13" s="40" t="s">
        <v>91</v>
      </c>
      <c r="D13" s="33"/>
      <c r="E13" s="34"/>
      <c r="F13" s="42"/>
      <c r="G13" s="17"/>
      <c r="H13" s="33"/>
    </row>
    <row r="14" spans="1:9" ht="15.75" x14ac:dyDescent="0.25">
      <c r="B14" s="32"/>
      <c r="C14" s="40" t="s">
        <v>92</v>
      </c>
      <c r="D14" s="33"/>
      <c r="E14" s="34"/>
      <c r="F14" s="42"/>
      <c r="G14" s="18"/>
      <c r="H14" s="35"/>
    </row>
    <row r="15" spans="1:9" x14ac:dyDescent="0.25">
      <c r="B15" s="32"/>
      <c r="C15" s="40" t="s">
        <v>93</v>
      </c>
      <c r="D15" s="33"/>
      <c r="E15" s="34"/>
      <c r="F15" s="42"/>
      <c r="G15" s="17"/>
      <c r="H15" s="33"/>
    </row>
    <row r="16" spans="1:9" x14ac:dyDescent="0.25">
      <c r="B16" s="32"/>
      <c r="C16" s="40" t="s">
        <v>94</v>
      </c>
      <c r="D16" s="33"/>
      <c r="E16" s="34"/>
      <c r="F16" s="42"/>
      <c r="G16" s="17"/>
      <c r="H16" s="33"/>
    </row>
    <row r="17" spans="1:8" ht="30" x14ac:dyDescent="0.25">
      <c r="A17" s="23">
        <v>5</v>
      </c>
      <c r="B17" s="32"/>
      <c r="C17" s="43" t="s">
        <v>95</v>
      </c>
      <c r="D17" s="33"/>
      <c r="E17" s="34"/>
      <c r="F17" s="24"/>
      <c r="G17" s="17"/>
      <c r="H17" s="33"/>
    </row>
    <row r="18" spans="1:8" x14ac:dyDescent="0.25">
      <c r="B18" s="32"/>
      <c r="C18" s="40" t="s">
        <v>96</v>
      </c>
      <c r="D18" s="33"/>
      <c r="E18" s="34"/>
      <c r="F18" s="42"/>
      <c r="G18" s="17"/>
      <c r="H18" s="33"/>
    </row>
    <row r="19" spans="1:8" x14ac:dyDescent="0.25">
      <c r="B19" s="32"/>
      <c r="C19" s="40" t="s">
        <v>97</v>
      </c>
      <c r="D19" s="33"/>
      <c r="E19" s="34"/>
      <c r="F19" s="42"/>
      <c r="G19" s="17"/>
      <c r="H19" s="33"/>
    </row>
    <row r="20" spans="1:8" x14ac:dyDescent="0.25">
      <c r="B20" s="32"/>
      <c r="C20" s="40" t="s">
        <v>98</v>
      </c>
      <c r="D20" s="33"/>
      <c r="E20" s="34"/>
      <c r="F20" s="42"/>
      <c r="G20" s="17"/>
      <c r="H20" s="33"/>
    </row>
    <row r="21" spans="1:8" x14ac:dyDescent="0.25">
      <c r="B21" s="32"/>
      <c r="C21" s="40" t="s">
        <v>99</v>
      </c>
      <c r="D21" s="33"/>
      <c r="E21" s="34"/>
      <c r="F21" s="42"/>
      <c r="G21" s="17"/>
      <c r="H21" s="33"/>
    </row>
    <row r="22" spans="1:8" x14ac:dyDescent="0.25">
      <c r="A22" s="23">
        <v>6</v>
      </c>
      <c r="B22" s="32"/>
      <c r="C22" s="43" t="s">
        <v>100</v>
      </c>
      <c r="D22" s="33"/>
      <c r="E22" s="34"/>
      <c r="F22" s="24"/>
      <c r="G22" s="17"/>
      <c r="H22" s="33"/>
    </row>
    <row r="23" spans="1:8" ht="30" x14ac:dyDescent="0.25">
      <c r="B23" s="32"/>
      <c r="C23" s="40" t="s">
        <v>101</v>
      </c>
      <c r="D23" s="33"/>
      <c r="E23" s="34"/>
      <c r="F23" s="42"/>
      <c r="G23" s="17"/>
      <c r="H23" s="33"/>
    </row>
    <row r="24" spans="1:8" ht="30" x14ac:dyDescent="0.25">
      <c r="B24" s="32"/>
      <c r="C24" s="40" t="s">
        <v>102</v>
      </c>
      <c r="D24" s="33"/>
      <c r="E24" s="34"/>
      <c r="F24" s="42"/>
      <c r="G24" s="17"/>
      <c r="H24" s="33"/>
    </row>
    <row r="25" spans="1:8" x14ac:dyDescent="0.25">
      <c r="A25" s="23">
        <v>7</v>
      </c>
      <c r="B25" s="32"/>
      <c r="C25" s="43" t="s">
        <v>103</v>
      </c>
      <c r="D25" s="33"/>
      <c r="E25" s="34"/>
      <c r="F25" s="24"/>
      <c r="G25" s="17"/>
      <c r="H25" s="33"/>
    </row>
    <row r="26" spans="1:8" x14ac:dyDescent="0.25">
      <c r="B26" s="32"/>
      <c r="C26" s="40" t="s">
        <v>104</v>
      </c>
      <c r="D26" s="33"/>
      <c r="E26" s="34"/>
      <c r="F26" s="42"/>
      <c r="G26" s="17"/>
      <c r="H26" s="33"/>
    </row>
    <row r="27" spans="1:8" x14ac:dyDescent="0.25">
      <c r="B27" s="32"/>
      <c r="C27" s="40" t="s">
        <v>105</v>
      </c>
      <c r="D27" s="33"/>
      <c r="E27" s="34"/>
      <c r="F27" s="42"/>
      <c r="G27" s="17"/>
      <c r="H27" s="33"/>
    </row>
    <row r="28" spans="1:8" x14ac:dyDescent="0.25">
      <c r="B28" s="32"/>
      <c r="C28" s="40" t="s">
        <v>106</v>
      </c>
      <c r="D28" s="33"/>
      <c r="E28" s="34"/>
      <c r="F28" s="42"/>
      <c r="G28" s="17"/>
      <c r="H28" s="33"/>
    </row>
    <row r="29" spans="1:8" x14ac:dyDescent="0.25">
      <c r="A29" s="23">
        <v>8</v>
      </c>
      <c r="B29" s="32"/>
      <c r="C29" s="43" t="s">
        <v>107</v>
      </c>
      <c r="D29" s="33"/>
      <c r="E29" s="34"/>
      <c r="F29" s="24"/>
      <c r="G29" s="17"/>
      <c r="H29" s="33"/>
    </row>
    <row r="30" spans="1:8" x14ac:dyDescent="0.25">
      <c r="B30" s="32"/>
      <c r="C30" s="40" t="s">
        <v>90</v>
      </c>
      <c r="D30" s="33"/>
      <c r="E30" s="34"/>
      <c r="F30" s="42"/>
      <c r="G30" s="17"/>
      <c r="H30" s="33"/>
    </row>
    <row r="31" spans="1:8" x14ac:dyDescent="0.25">
      <c r="B31" s="32"/>
      <c r="C31" s="40" t="s">
        <v>105</v>
      </c>
      <c r="D31" s="33"/>
      <c r="E31" s="34"/>
      <c r="F31" s="42"/>
      <c r="G31" s="17"/>
      <c r="H31" s="33"/>
    </row>
    <row r="32" spans="1:8" x14ac:dyDescent="0.25">
      <c r="A32" s="23">
        <v>9</v>
      </c>
      <c r="B32" s="32"/>
      <c r="C32" s="43" t="s">
        <v>108</v>
      </c>
      <c r="D32" s="33"/>
      <c r="E32" s="34"/>
      <c r="F32" s="24"/>
      <c r="G32" s="17"/>
      <c r="H32" s="33"/>
    </row>
    <row r="33" spans="1:6" x14ac:dyDescent="0.25">
      <c r="B33" s="32"/>
      <c r="C33" s="40" t="s">
        <v>109</v>
      </c>
      <c r="F33" s="42"/>
    </row>
    <row r="34" spans="1:6" x14ac:dyDescent="0.25">
      <c r="C34" s="40" t="s">
        <v>110</v>
      </c>
      <c r="F34" s="42"/>
    </row>
    <row r="35" spans="1:6" x14ac:dyDescent="0.25">
      <c r="C35" s="40" t="s">
        <v>111</v>
      </c>
      <c r="F35" s="42"/>
    </row>
    <row r="36" spans="1:6" x14ac:dyDescent="0.25">
      <c r="A36" s="23">
        <v>10</v>
      </c>
      <c r="C36" s="43" t="s">
        <v>112</v>
      </c>
      <c r="F36" s="24"/>
    </row>
    <row r="37" spans="1:6" x14ac:dyDescent="0.25">
      <c r="C37" s="40" t="s">
        <v>113</v>
      </c>
      <c r="F37" s="42"/>
    </row>
    <row r="38" spans="1:6" x14ac:dyDescent="0.25">
      <c r="C38" s="40" t="s">
        <v>114</v>
      </c>
      <c r="F38" s="42"/>
    </row>
    <row r="39" spans="1:6" x14ac:dyDescent="0.25">
      <c r="A39" s="23">
        <v>11</v>
      </c>
      <c r="C39" s="43" t="s">
        <v>115</v>
      </c>
      <c r="F39" s="24"/>
    </row>
    <row r="40" spans="1:6" x14ac:dyDescent="0.25">
      <c r="C40" s="40" t="s">
        <v>116</v>
      </c>
      <c r="F40" s="42"/>
    </row>
    <row r="41" spans="1:6" x14ac:dyDescent="0.25">
      <c r="C41" s="40" t="s">
        <v>117</v>
      </c>
      <c r="F41" s="42"/>
    </row>
    <row r="42" spans="1:6" x14ac:dyDescent="0.25">
      <c r="A42" s="23">
        <v>12</v>
      </c>
      <c r="C42" s="43" t="s">
        <v>118</v>
      </c>
      <c r="F42" s="24"/>
    </row>
    <row r="43" spans="1:6" x14ac:dyDescent="0.25">
      <c r="C43" s="40" t="s">
        <v>119</v>
      </c>
      <c r="F43" s="42"/>
    </row>
    <row r="44" spans="1:6" x14ac:dyDescent="0.25">
      <c r="C44" s="40" t="s">
        <v>105</v>
      </c>
      <c r="F44" s="42"/>
    </row>
    <row r="45" spans="1:6" x14ac:dyDescent="0.25">
      <c r="A45" s="23">
        <v>13</v>
      </c>
      <c r="C45" s="43" t="s">
        <v>120</v>
      </c>
      <c r="F45" s="24"/>
    </row>
    <row r="46" spans="1:6" x14ac:dyDescent="0.25">
      <c r="C46" s="40" t="s">
        <v>121</v>
      </c>
      <c r="F46" s="42"/>
    </row>
    <row r="47" spans="1:6" x14ac:dyDescent="0.25">
      <c r="C47" s="40" t="s">
        <v>105</v>
      </c>
      <c r="F47" s="42"/>
    </row>
    <row r="48" spans="1:6" ht="30" x14ac:dyDescent="0.25">
      <c r="C48" s="40" t="s">
        <v>122</v>
      </c>
      <c r="F48" s="42"/>
    </row>
    <row r="49" spans="5:6" x14ac:dyDescent="0.25">
      <c r="E49" s="41" t="s">
        <v>51</v>
      </c>
    </row>
    <row r="50" spans="5:6" x14ac:dyDescent="0.25">
      <c r="E50" s="11" t="s">
        <v>47</v>
      </c>
      <c r="F50" s="31">
        <f>COUNTIF(F2:F49,"High assurance")</f>
        <v>0</v>
      </c>
    </row>
    <row r="51" spans="5:6" x14ac:dyDescent="0.25">
      <c r="E51" s="11" t="s">
        <v>46</v>
      </c>
      <c r="F51" s="31">
        <f>COUNTIF(F2:F49,"Reasonable assurance")</f>
        <v>0</v>
      </c>
    </row>
    <row r="52" spans="5:6" x14ac:dyDescent="0.25">
      <c r="E52" s="11" t="s">
        <v>45</v>
      </c>
      <c r="F52" s="31">
        <f>COUNTIF(F2:F49,"Limited assurance")</f>
        <v>0</v>
      </c>
    </row>
    <row r="53" spans="5:6" x14ac:dyDescent="0.25">
      <c r="E53" s="11" t="s">
        <v>48</v>
      </c>
      <c r="F53" s="31">
        <f>COUNTIF(F2:F49,"Very limited assurance")</f>
        <v>0</v>
      </c>
    </row>
    <row r="54" spans="5:6" x14ac:dyDescent="0.25">
      <c r="E54" s="11" t="s">
        <v>58</v>
      </c>
      <c r="F54" s="31">
        <f>COUNTIF(F2:F49,"not applicable")</f>
        <v>0</v>
      </c>
    </row>
    <row r="55" spans="5:6" x14ac:dyDescent="0.25">
      <c r="E55" s="11" t="s">
        <v>52</v>
      </c>
      <c r="F55" s="31">
        <f>SUM(F50:F54)</f>
        <v>0</v>
      </c>
    </row>
  </sheetData>
  <sheetProtection sheet="1" objects="1" scenarios="1" selectLockedCells="1"/>
  <conditionalFormatting sqref="F2:F3 F7 F11 F17 F22 F25 F29 F32 F36">
    <cfRule type="containsText" dxfId="15" priority="20" operator="containsText" text="Limited assurance">
      <formula>NOT(ISERROR(SEARCH("Limited assurance",F2)))</formula>
    </cfRule>
  </conditionalFormatting>
  <conditionalFormatting sqref="F2:F3 F7 F11 F17 F22 F25 F29 F32 F36">
    <cfRule type="containsText" dxfId="14" priority="19" operator="containsText" text="High assurance">
      <formula>NOT(ISERROR(SEARCH("High assurance",F2)))</formula>
    </cfRule>
  </conditionalFormatting>
  <conditionalFormatting sqref="F2:F3 F7 F11 F17 F22 F25 F29 F32 F36">
    <cfRule type="containsText" dxfId="13" priority="18" operator="containsText" text="Reasonable assurance">
      <formula>NOT(ISERROR(SEARCH("Reasonable assurance",F2)))</formula>
    </cfRule>
  </conditionalFormatting>
  <conditionalFormatting sqref="F2:F3 F7 F11 F17 F22 F25 F29 F32 F36">
    <cfRule type="containsText" dxfId="12" priority="17" operator="containsText" text="Very limited assurance">
      <formula>NOT(ISERROR(SEARCH("Very limited assurance",F2)))</formula>
    </cfRule>
  </conditionalFormatting>
  <conditionalFormatting sqref="F39">
    <cfRule type="containsText" dxfId="11" priority="12" operator="containsText" text="Limited assurance">
      <formula>NOT(ISERROR(SEARCH("Limited assurance",F39)))</formula>
    </cfRule>
  </conditionalFormatting>
  <conditionalFormatting sqref="F39">
    <cfRule type="containsText" dxfId="10" priority="11" operator="containsText" text="High assurance">
      <formula>NOT(ISERROR(SEARCH("High assurance",F39)))</formula>
    </cfRule>
  </conditionalFormatting>
  <conditionalFormatting sqref="F39">
    <cfRule type="containsText" dxfId="9" priority="10" operator="containsText" text="Reasonable assurance">
      <formula>NOT(ISERROR(SEARCH("Reasonable assurance",F39)))</formula>
    </cfRule>
  </conditionalFormatting>
  <conditionalFormatting sqref="F39">
    <cfRule type="containsText" dxfId="8" priority="9" operator="containsText" text="Very limited assurance">
      <formula>NOT(ISERROR(SEARCH("Very limited assurance",F39)))</formula>
    </cfRule>
  </conditionalFormatting>
  <conditionalFormatting sqref="F42">
    <cfRule type="containsText" dxfId="7" priority="8" operator="containsText" text="Limited assurance">
      <formula>NOT(ISERROR(SEARCH("Limited assurance",F42)))</formula>
    </cfRule>
  </conditionalFormatting>
  <conditionalFormatting sqref="F42">
    <cfRule type="containsText" dxfId="6" priority="7" operator="containsText" text="High assurance">
      <formula>NOT(ISERROR(SEARCH("High assurance",F42)))</formula>
    </cfRule>
  </conditionalFormatting>
  <conditionalFormatting sqref="F42">
    <cfRule type="containsText" dxfId="5" priority="6" operator="containsText" text="Reasonable assurance">
      <formula>NOT(ISERROR(SEARCH("Reasonable assurance",F42)))</formula>
    </cfRule>
  </conditionalFormatting>
  <conditionalFormatting sqref="F42">
    <cfRule type="containsText" dxfId="4" priority="5" operator="containsText" text="Very limited assurance">
      <formula>NOT(ISERROR(SEARCH("Very limited assurance",F42)))</formula>
    </cfRule>
  </conditionalFormatting>
  <conditionalFormatting sqref="F45">
    <cfRule type="containsText" dxfId="3" priority="4" operator="containsText" text="Limited assurance">
      <formula>NOT(ISERROR(SEARCH("Limited assurance",F45)))</formula>
    </cfRule>
  </conditionalFormatting>
  <conditionalFormatting sqref="F45">
    <cfRule type="containsText" dxfId="2" priority="3" operator="containsText" text="High assurance">
      <formula>NOT(ISERROR(SEARCH("High assurance",F45)))</formula>
    </cfRule>
  </conditionalFormatting>
  <conditionalFormatting sqref="F45">
    <cfRule type="containsText" dxfId="1" priority="2" operator="containsText" text="Reasonable assurance">
      <formula>NOT(ISERROR(SEARCH("Reasonable assurance",F45)))</formula>
    </cfRule>
  </conditionalFormatting>
  <conditionalFormatting sqref="F45">
    <cfRule type="containsText" dxfId="0" priority="1" operator="containsText" text="Very limited assurance">
      <formula>NOT(ISERROR(SEARCH("Very limited assurance",F45)))</formula>
    </cfRule>
  </conditionalFormatting>
  <dataValidations count="1">
    <dataValidation type="list" allowBlank="1" showInputMessage="1" showErrorMessage="1" sqref="F2:F3 F7 F11 F17 F22 F25 F29 F36 F32 F49 F39 F42 F45">
      <formula1>rating</formula1>
    </dataValidation>
  </dataValidations>
  <printOptions gridLines="1"/>
  <pageMargins left="0.70866141732283472" right="0.70866141732283472" top="0.74803149606299213" bottom="0.74803149606299213" header="0.31496062992125984" footer="0.31496062992125984"/>
  <pageSetup scale="53"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4" sqref="I4"/>
    </sheetView>
  </sheetViews>
  <sheetFormatPr defaultRowHeight="15" x14ac:dyDescent="0.25"/>
  <sheetData/>
  <sheetProtection sheet="1" objects="1" scenarios="1" selectLockedCells="1" selectUnlockedCells="1"/>
  <pageMargins left="0.7" right="0.7" top="0.75" bottom="0.75" header="0.3" footer="0.3"/>
  <pageSetup orientation="portrait" r:id="rId1"/>
  <headerFooter>
    <oddHeader>&amp;L&amp;A&amp;C&amp;F&amp;R&amp;P</oddHeader>
    <oddFooter>&amp;CCopyright © John Cato &amp; Dr Peter Tobin, 2016. All rights reserved.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28" customWidth="1"/>
  </cols>
  <sheetData>
    <row r="1" spans="1:2" ht="63" x14ac:dyDescent="0.25">
      <c r="A1" s="25" t="s">
        <v>47</v>
      </c>
      <c r="B1" s="26" t="s">
        <v>70</v>
      </c>
    </row>
    <row r="2" spans="1:2" ht="47.25" x14ac:dyDescent="0.25">
      <c r="A2" s="25" t="s">
        <v>46</v>
      </c>
      <c r="B2" s="26" t="s">
        <v>71</v>
      </c>
    </row>
    <row r="3" spans="1:2" ht="59.25" customHeight="1" x14ac:dyDescent="0.25">
      <c r="A3" s="25" t="s">
        <v>45</v>
      </c>
      <c r="B3" s="26" t="s">
        <v>72</v>
      </c>
    </row>
    <row r="4" spans="1:2" ht="69.75" customHeight="1" x14ac:dyDescent="0.25">
      <c r="A4" s="25" t="s">
        <v>48</v>
      </c>
      <c r="B4" s="27" t="s">
        <v>73</v>
      </c>
    </row>
    <row r="5" spans="1:2" ht="31.5" x14ac:dyDescent="0.25">
      <c r="A5" s="25" t="s">
        <v>58</v>
      </c>
      <c r="B5" s="27" t="s">
        <v>74</v>
      </c>
    </row>
  </sheetData>
  <sheetProtection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6"/>
  <sheetViews>
    <sheetView view="pageLayout" zoomScaleNormal="100" workbookViewId="0">
      <selection activeCell="B7" sqref="B7"/>
    </sheetView>
  </sheetViews>
  <sheetFormatPr defaultRowHeight="15" x14ac:dyDescent="0.25"/>
  <cols>
    <col min="2" max="2" width="23.28515625" customWidth="1"/>
  </cols>
  <sheetData>
    <row r="1" spans="2:3" x14ac:dyDescent="0.25">
      <c r="B1" t="s">
        <v>10</v>
      </c>
      <c r="C1" t="s">
        <v>21</v>
      </c>
    </row>
    <row r="2" spans="2:3" x14ac:dyDescent="0.25">
      <c r="B2" t="s">
        <v>47</v>
      </c>
      <c r="C2" t="s">
        <v>22</v>
      </c>
    </row>
    <row r="3" spans="2:3" x14ac:dyDescent="0.25">
      <c r="B3" t="s">
        <v>46</v>
      </c>
      <c r="C3" t="s">
        <v>23</v>
      </c>
    </row>
    <row r="4" spans="2:3" x14ac:dyDescent="0.25">
      <c r="B4" t="s">
        <v>45</v>
      </c>
      <c r="C4" t="s">
        <v>24</v>
      </c>
    </row>
    <row r="5" spans="2:3" x14ac:dyDescent="0.25">
      <c r="B5" t="s">
        <v>48</v>
      </c>
    </row>
    <row r="6" spans="2:3" x14ac:dyDescent="0.25">
      <c r="B6" t="s">
        <v>58</v>
      </c>
    </row>
  </sheetData>
  <sheetProtection sheet="1" objects="1" scenarios="1" selectLockedCells="1" selectUnlockedCells="1"/>
  <pageMargins left="0.7" right="0.7" top="0.75" bottom="0.75" header="0.3" footer="0.3"/>
  <pageSetup orientation="portrait"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Introduction</vt:lpstr>
      <vt:lpstr>Checklist Front</vt:lpstr>
      <vt:lpstr>Checklist Back</vt:lpstr>
      <vt:lpstr>EuroPrise reqs</vt:lpstr>
      <vt:lpstr>Graph</vt:lpstr>
      <vt:lpstr>Assurance scale</vt:lpstr>
      <vt:lpstr>ranges</vt:lpstr>
      <vt:lpstr>'Checklist Back'!Print_Titles</vt:lpstr>
      <vt:lpstr>'Checklist Front'!Print_Titles</vt:lpstr>
      <vt:lpstr>rating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2016-07-17T07:49:58Z</cp:lastPrinted>
  <dcterms:created xsi:type="dcterms:W3CDTF">2014-08-29T06:23:15Z</dcterms:created>
  <dcterms:modified xsi:type="dcterms:W3CDTF">2018-11-08T11:11:49Z</dcterms:modified>
</cp:coreProperties>
</file>