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2 Assess\2.3 Information Officer\"/>
    </mc:Choice>
  </mc:AlternateContent>
  <bookViews>
    <workbookView xWindow="120" yWindow="15" windowWidth="15180" windowHeight="5520"/>
  </bookViews>
  <sheets>
    <sheet name="Introduction" sheetId="4" r:id="rId1"/>
    <sheet name="Project Assessment" sheetId="1" r:id="rId2"/>
    <sheet name="Operational Assessment" sheetId="6" r:id="rId3"/>
    <sheet name="Graphs" sheetId="2" r:id="rId4"/>
    <sheet name="Range" sheetId="3" r:id="rId5"/>
    <sheet name="Assurance scale" sheetId="5" r:id="rId6"/>
  </sheets>
  <externalReferences>
    <externalReference r:id="rId7"/>
    <externalReference r:id="rId8"/>
  </externalReferences>
  <definedNames>
    <definedName name="assurance">Range!$A$1:$A$4</definedName>
    <definedName name="rating" localSheetId="5">[1]ranges!$B$2:$B$6</definedName>
    <definedName name="rating">'[2]Audit ratings'!$A$8:$A$12</definedName>
  </definedNames>
  <calcPr calcId="152511"/>
</workbook>
</file>

<file path=xl/calcChain.xml><?xml version="1.0" encoding="utf-8"?>
<calcChain xmlns="http://schemas.openxmlformats.org/spreadsheetml/2006/main">
  <c r="C34" i="1" l="1"/>
  <c r="E34" i="1"/>
  <c r="C35" i="1"/>
  <c r="E35" i="1"/>
  <c r="C36" i="1"/>
  <c r="E36" i="1"/>
  <c r="C37" i="1"/>
  <c r="E37" i="1"/>
  <c r="E39" i="1"/>
  <c r="C39" i="1"/>
  <c r="C40" i="1"/>
  <c r="E40" i="1"/>
  <c r="C38" i="1"/>
  <c r="C34" i="6"/>
  <c r="E34" i="6"/>
  <c r="C35" i="6"/>
  <c r="E35" i="6"/>
  <c r="C36" i="6"/>
  <c r="E36" i="6"/>
  <c r="C37" i="6"/>
  <c r="E37" i="6"/>
  <c r="E39" i="6"/>
  <c r="C39" i="6"/>
  <c r="C40" i="6"/>
  <c r="E40" i="6"/>
  <c r="C38" i="6"/>
</calcChain>
</file>

<file path=xl/comments1.xml><?xml version="1.0" encoding="utf-8"?>
<comments xmlns="http://schemas.openxmlformats.org/spreadsheetml/2006/main">
  <authors>
    <author>Dr Peter Tobin, CGEIT, PMIITPSA, PMP</author>
  </authors>
  <commentList>
    <comment ref="C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List>
</comments>
</file>

<file path=xl/comments2.xml><?xml version="1.0" encoding="utf-8"?>
<comments xmlns="http://schemas.openxmlformats.org/spreadsheetml/2006/main">
  <authors>
    <author>Dr Peter Tobin, CGEIT, PMIITPSA, PMP</author>
  </authors>
  <commentList>
    <comment ref="C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List>
</comments>
</file>

<file path=xl/sharedStrings.xml><?xml version="1.0" encoding="utf-8"?>
<sst xmlns="http://schemas.openxmlformats.org/spreadsheetml/2006/main" count="114" uniqueCount="60">
  <si>
    <t>Policy framework approved</t>
  </si>
  <si>
    <t>Individual policies approved</t>
  </si>
  <si>
    <t>High assurance</t>
  </si>
  <si>
    <t>Reasonable assurance</t>
  </si>
  <si>
    <t>Limited assurance</t>
  </si>
  <si>
    <t>Very limited assurance</t>
  </si>
  <si>
    <t>Board commitment</t>
  </si>
  <si>
    <t>Risk and audit committee commitment</t>
  </si>
  <si>
    <t>Exco  commitment</t>
  </si>
  <si>
    <t>Risk Executive  commitment</t>
  </si>
  <si>
    <t>Compliance Executive  commitment</t>
  </si>
  <si>
    <t>External audit oversight</t>
  </si>
  <si>
    <t>Internal Audit oversight</t>
  </si>
  <si>
    <t>Information Officer/Deputy appointment</t>
  </si>
  <si>
    <t>Project Sponsor appointment</t>
  </si>
  <si>
    <t>Business case development</t>
  </si>
  <si>
    <t>Project charter development</t>
  </si>
  <si>
    <t>Overall GRC status established</t>
  </si>
  <si>
    <t>Initial self-assessments completed</t>
  </si>
  <si>
    <t>Formal audit completed\</t>
  </si>
  <si>
    <t>Cyclical self-assessments scheduled</t>
  </si>
  <si>
    <t>Cyclical audits scheduled</t>
  </si>
  <si>
    <t>Integration into overall GRC strategy documented</t>
  </si>
  <si>
    <t>Alignment to other applicable legislation identified</t>
  </si>
  <si>
    <t>Risk register updated</t>
  </si>
  <si>
    <t>Role and responsibilities defined</t>
  </si>
  <si>
    <t>Minutes of meetings maintained</t>
  </si>
  <si>
    <t>Signed undertakings completed</t>
  </si>
  <si>
    <t>Assessment and audit reports actioned</t>
  </si>
  <si>
    <t>Data breach oversight managed</t>
  </si>
  <si>
    <t>#</t>
  </si>
  <si>
    <t>Audit item</t>
  </si>
  <si>
    <t>Rating awarded</t>
  </si>
  <si>
    <t>Comments</t>
  </si>
  <si>
    <t>Not applicable</t>
  </si>
  <si>
    <t>Registered project completed</t>
  </si>
  <si>
    <t>Alignment to frameworks &amp; standards identified</t>
  </si>
  <si>
    <t>POPI Steering Committee established</t>
  </si>
  <si>
    <t>Benefits realisation / post-implementation mgt</t>
  </si>
  <si>
    <t>Introduction</t>
  </si>
  <si>
    <t>The assessment tab lists 30 elements of effective governance. You can rate the level of assurance for each element using the UK ICO assurance scale</t>
  </si>
  <si>
    <t>The graph tab presents the rating results</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</si>
  <si>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</si>
  <si>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</si>
  <si>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</si>
  <si>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</si>
  <si>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</si>
  <si>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</si>
  <si>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</si>
  <si>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</si>
  <si>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POPI Project Governance elements</t>
  </si>
  <si>
    <t>POPI Operations Governance elements</t>
  </si>
  <si>
    <t>This POPI Governance Assessment Tool allows an evaluation of the elements that make up governance of POPI-related activities</t>
  </si>
  <si>
    <t>Assurance count</t>
  </si>
  <si>
    <t>Assurance score</t>
  </si>
  <si>
    <t>TOTAL APPLICABLE</t>
  </si>
  <si>
    <t>TOTAL RATINGS</t>
  </si>
  <si>
    <t>Max SCORE</t>
  </si>
  <si>
    <t>%age score of applicable</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</si>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</sst>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
  </numFmts>
  <fonts count="6" x14ac:knownFonts="1">
    <font>
      <sz val="11"/>
      <color theme="1"/>
      <name val="Calibri"/>
      <family val="2"/>
      <scheme val="minor"/>
    </font>
    <font>
      <b/>
      <sz val="11"/>
      <color theme="1"/>
      <name val="Calibri"/>
      <family val="2"/>
      <scheme val="minor"/>
    </font>
    <font>
      <b/>
      <sz val="12"/>
      <color theme="1"/>
      <name val="Calibri"/>
      <family val="2"/>
      <scheme val="minor"/>
    </font>
    <font>
      <sz val="8"/>
      <color indexed="81"/>
      <name val="Tahoma"/>
      <family val="2"/>
    </font>
    <font>
      <b/>
      <sz val="8"/>
      <color indexed="81"/>
      <name val="Tahoma"/>
      <family val="2"/>
    </font>
    <font>
      <sz val="12"/>
      <color theme="1"/>
      <name val="Calibri"/>
      <family val="2"/>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5">
    <xf numFmtId="0" fontId="0" fillId="0" borderId="0" xfId="0"/>
    <xf numFmtId="0" fontId="0" fillId="0" borderId="0" xfId="0" applyAlignment="1" applyProtection="1">
      <alignment horizontal="right" vertical="top"/>
      <protection locked="0"/>
    </xf>
    <xf numFmtId="0" fontId="1" fillId="0" borderId="0" xfId="0" applyFont="1" applyAlignment="1">
      <alignment horizontal="center"/>
    </xf>
    <xf numFmtId="0" fontId="2" fillId="0" borderId="0" xfId="0" applyFont="1" applyAlignment="1">
      <alignment horizontal="center"/>
    </xf>
    <xf numFmtId="0" fontId="0" fillId="0" borderId="0" xfId="0" applyAlignment="1">
      <alignment horizontal="right" vertical="top"/>
    </xf>
    <xf numFmtId="0" fontId="0" fillId="0" borderId="0" xfId="0" applyAlignment="1">
      <alignment horizontal="right"/>
    </xf>
    <xf numFmtId="0" fontId="0" fillId="0" borderId="0" xfId="0" applyProtection="1">
      <protection locked="0"/>
    </xf>
    <xf numFmtId="0" fontId="1" fillId="0" borderId="0" xfId="0" applyFont="1" applyAlignment="1">
      <alignment horizontal="center" vertical="top"/>
    </xf>
    <xf numFmtId="0" fontId="0" fillId="0" borderId="0" xfId="0" applyAlignment="1">
      <alignment vertical="top" wrapText="1"/>
    </xf>
    <xf numFmtId="0" fontId="0" fillId="0" borderId="0" xfId="0" applyAlignment="1">
      <alignment vertical="top"/>
    </xf>
    <xf numFmtId="0" fontId="1" fillId="0" borderId="0" xfId="0" applyFont="1" applyAlignment="1">
      <alignment horizontal="center" vertical="top" wrapText="1"/>
    </xf>
    <xf numFmtId="0" fontId="0" fillId="0" borderId="0" xfId="0" applyFont="1" applyAlignment="1">
      <alignment vertical="top" wrapText="1"/>
    </xf>
    <xf numFmtId="0" fontId="2" fillId="0" borderId="0" xfId="0" applyFont="1" applyAlignment="1">
      <alignment vertical="top"/>
    </xf>
    <xf numFmtId="0" fontId="5" fillId="0" borderId="0" xfId="0" applyFont="1" applyAlignment="1">
      <alignment horizontal="justify" vertical="top"/>
    </xf>
    <xf numFmtId="0" fontId="5" fillId="0" borderId="0" xfId="0" applyFont="1" applyAlignment="1">
      <alignment vertical="top" wrapText="1"/>
    </xf>
    <xf numFmtId="0" fontId="0" fillId="0" borderId="0" xfId="0" applyAlignment="1"/>
    <xf numFmtId="0" fontId="1" fillId="0" borderId="0" xfId="0" applyFont="1" applyAlignment="1">
      <alignment horizontal="right" vertical="top" wrapText="1"/>
    </xf>
    <xf numFmtId="0" fontId="0" fillId="0" borderId="0" xfId="0" applyAlignment="1" applyProtection="1">
      <alignment horizontal="center" vertical="top"/>
      <protection locked="0"/>
    </xf>
    <xf numFmtId="164" fontId="2" fillId="0" borderId="1" xfId="0" applyNumberFormat="1" applyFont="1" applyBorder="1" applyAlignment="1" applyProtection="1">
      <alignment horizontal="center" vertical="top" wrapText="1"/>
      <protection locked="0"/>
    </xf>
    <xf numFmtId="164" fontId="2" fillId="0" borderId="1" xfId="0" applyNumberFormat="1" applyFont="1" applyBorder="1" applyAlignment="1" applyProtection="1">
      <alignment horizontal="center" vertical="center" wrapText="1"/>
      <protection locked="0"/>
    </xf>
    <xf numFmtId="0" fontId="0" fillId="0" borderId="1" xfId="0" applyBorder="1" applyAlignment="1">
      <alignment horizontal="center" vertical="top"/>
    </xf>
    <xf numFmtId="0" fontId="0" fillId="0" borderId="0" xfId="0" applyAlignment="1">
      <alignment horizontal="center"/>
    </xf>
    <xf numFmtId="0" fontId="0" fillId="0" borderId="1" xfId="0" applyBorder="1" applyAlignment="1" applyProtection="1">
      <alignment vertical="top" wrapText="1"/>
      <protection locked="0"/>
    </xf>
    <xf numFmtId="0" fontId="0" fillId="0" borderId="0" xfId="0" applyAlignment="1">
      <alignment horizontal="center" wrapText="1"/>
    </xf>
    <xf numFmtId="10" fontId="0" fillId="0" borderId="1" xfId="0" applyNumberFormat="1" applyBorder="1" applyAlignment="1">
      <alignment horizontal="center" vertical="top"/>
    </xf>
  </cellXfs>
  <cellStyles count="1">
    <cellStyle name="Normal" xfId="0" builtinId="0"/>
  </cellStyles>
  <dxfs count="68">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POPI Project Governance</a:t>
            </a:r>
          </a:p>
        </c:rich>
      </c:tx>
      <c:overlay val="0"/>
    </c:title>
    <c:autoTitleDeleted val="0"/>
    <c:plotArea>
      <c:layout/>
      <c:barChart>
        <c:barDir val="col"/>
        <c:grouping val="clustered"/>
        <c:varyColors val="0"/>
        <c:ser>
          <c:idx val="0"/>
          <c:order val="0"/>
          <c:invertIfNegative val="0"/>
          <c:dPt>
            <c:idx val="0"/>
            <c:invertIfNegative val="0"/>
            <c:bubble3D val="0"/>
            <c:spPr>
              <a:solidFill>
                <a:srgbClr val="92D050"/>
              </a:solidFill>
            </c:spPr>
          </c:dPt>
          <c:dPt>
            <c:idx val="1"/>
            <c:invertIfNegative val="0"/>
            <c:bubble3D val="0"/>
            <c:spPr>
              <a:solidFill>
                <a:srgbClr val="FFFF00"/>
              </a:solidFill>
            </c:spPr>
          </c:dPt>
          <c:dPt>
            <c:idx val="2"/>
            <c:invertIfNegative val="0"/>
            <c:bubble3D val="0"/>
            <c:spPr>
              <a:solidFill>
                <a:srgbClr val="FFC000"/>
              </a:solidFill>
            </c:spPr>
          </c:dPt>
          <c:dPt>
            <c:idx val="3"/>
            <c:invertIfNegative val="0"/>
            <c:bubble3D val="0"/>
            <c:spPr>
              <a:solidFill>
                <a:srgbClr val="FF0000"/>
              </a:solidFill>
            </c:spPr>
          </c:dPt>
          <c:dPt>
            <c:idx val="4"/>
            <c:invertIfNegative val="0"/>
            <c:bubble3D val="0"/>
            <c:spPr>
              <a:solidFill>
                <a:schemeClr val="bg1">
                  <a:lumMod val="85000"/>
                </a:schemeClr>
              </a:solidFill>
            </c:spPr>
          </c:dPt>
          <c:cat>
            <c:strRef>
              <c:f>'Project Assessment'!$B$34:$B$39</c:f>
              <c:strCache>
                <c:ptCount val="6"/>
                <c:pt idx="5">
                  <c:v>TOTAL APPLICABLE</c:v>
                </c:pt>
              </c:strCache>
            </c:strRef>
          </c:cat>
          <c:val>
            <c:numRef>
              <c:f>'Project Assessment'!$C$34:$C$39</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879952"/>
        <c:axId val="348882696"/>
      </c:barChart>
      <c:catAx>
        <c:axId val="348879952"/>
        <c:scaling>
          <c:orientation val="minMax"/>
        </c:scaling>
        <c:delete val="0"/>
        <c:axPos val="b"/>
        <c:numFmt formatCode="General" sourceLinked="0"/>
        <c:majorTickMark val="out"/>
        <c:minorTickMark val="none"/>
        <c:tickLblPos val="nextTo"/>
        <c:crossAx val="348882696"/>
        <c:crosses val="autoZero"/>
        <c:auto val="1"/>
        <c:lblAlgn val="ctr"/>
        <c:lblOffset val="100"/>
        <c:noMultiLvlLbl val="0"/>
      </c:catAx>
      <c:valAx>
        <c:axId val="348882696"/>
        <c:scaling>
          <c:orientation val="minMax"/>
          <c:max val="30"/>
          <c:min val="0"/>
        </c:scaling>
        <c:delete val="0"/>
        <c:axPos val="l"/>
        <c:majorGridlines/>
        <c:numFmt formatCode="General" sourceLinked="1"/>
        <c:majorTickMark val="out"/>
        <c:minorTickMark val="none"/>
        <c:tickLblPos val="nextTo"/>
        <c:crossAx val="348879952"/>
        <c:crosses val="autoZero"/>
        <c:crossBetween val="between"/>
        <c:majorUnit val="5"/>
      </c:valAx>
    </c:plotArea>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POPI Operations Governance</a:t>
            </a:r>
          </a:p>
        </c:rich>
      </c:tx>
      <c:overlay val="0"/>
    </c:title>
    <c:autoTitleDeleted val="0"/>
    <c:plotArea>
      <c:layout/>
      <c:barChart>
        <c:barDir val="col"/>
        <c:grouping val="clustered"/>
        <c:varyColors val="0"/>
        <c:ser>
          <c:idx val="0"/>
          <c:order val="0"/>
          <c:invertIfNegative val="0"/>
          <c:dPt>
            <c:idx val="0"/>
            <c:invertIfNegative val="0"/>
            <c:bubble3D val="0"/>
            <c:spPr>
              <a:solidFill>
                <a:srgbClr val="92D050"/>
              </a:solidFill>
            </c:spPr>
          </c:dPt>
          <c:dPt>
            <c:idx val="1"/>
            <c:invertIfNegative val="0"/>
            <c:bubble3D val="0"/>
            <c:spPr>
              <a:solidFill>
                <a:srgbClr val="FFFF00"/>
              </a:solidFill>
            </c:spPr>
          </c:dPt>
          <c:dPt>
            <c:idx val="2"/>
            <c:invertIfNegative val="0"/>
            <c:bubble3D val="0"/>
            <c:spPr>
              <a:solidFill>
                <a:srgbClr val="FFC000"/>
              </a:solidFill>
            </c:spPr>
          </c:dPt>
          <c:dPt>
            <c:idx val="3"/>
            <c:invertIfNegative val="0"/>
            <c:bubble3D val="0"/>
            <c:spPr>
              <a:solidFill>
                <a:srgbClr val="FF0000"/>
              </a:solidFill>
            </c:spPr>
          </c:dPt>
          <c:dPt>
            <c:idx val="4"/>
            <c:invertIfNegative val="0"/>
            <c:bubble3D val="0"/>
            <c:spPr>
              <a:solidFill>
                <a:schemeClr val="bg1">
                  <a:lumMod val="85000"/>
                </a:schemeClr>
              </a:solidFill>
            </c:spPr>
          </c:dPt>
          <c:cat>
            <c:strRef>
              <c:f>'Operational Assessment'!$B$34:$B$39</c:f>
              <c:strCache>
                <c:ptCount val="6"/>
                <c:pt idx="5">
                  <c:v>TOTAL APPLICABLE</c:v>
                </c:pt>
              </c:strCache>
            </c:strRef>
          </c:cat>
          <c:val>
            <c:numRef>
              <c:f>'Operational Assessment'!$C$34:$C$39</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877600"/>
        <c:axId val="348877992"/>
      </c:barChart>
      <c:catAx>
        <c:axId val="348877600"/>
        <c:scaling>
          <c:orientation val="minMax"/>
        </c:scaling>
        <c:delete val="0"/>
        <c:axPos val="b"/>
        <c:numFmt formatCode="General" sourceLinked="0"/>
        <c:majorTickMark val="out"/>
        <c:minorTickMark val="none"/>
        <c:tickLblPos val="nextTo"/>
        <c:crossAx val="348877992"/>
        <c:crosses val="autoZero"/>
        <c:auto val="1"/>
        <c:lblAlgn val="ctr"/>
        <c:lblOffset val="100"/>
        <c:noMultiLvlLbl val="0"/>
      </c:catAx>
      <c:valAx>
        <c:axId val="348877992"/>
        <c:scaling>
          <c:orientation val="minMax"/>
          <c:max val="30"/>
          <c:min val="0"/>
        </c:scaling>
        <c:delete val="0"/>
        <c:axPos val="l"/>
        <c:majorGridlines/>
        <c:numFmt formatCode="General" sourceLinked="1"/>
        <c:majorTickMark val="out"/>
        <c:minorTickMark val="none"/>
        <c:tickLblPos val="nextTo"/>
        <c:crossAx val="348877600"/>
        <c:crosses val="autoZero"/>
        <c:crossBetween val="between"/>
        <c:majorUnit val="5"/>
      </c:valAx>
    </c:plotArea>
    <c:plotVisOnly val="1"/>
    <c:dispBlanksAs val="gap"/>
    <c:showDLblsOverMax val="0"/>
  </c:chart>
  <c:printSettings>
    <c:headerFooter/>
    <c:pageMargins b="0.75000000000000278" l="0.70000000000000062" r="0.70000000000000062" t="0.75000000000000278"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152401</xdr:colOff>
      <xdr:row>5</xdr:row>
      <xdr:rowOff>152400</xdr:rowOff>
    </xdr:from>
    <xdr:to>
      <xdr:col>8</xdr:col>
      <xdr:colOff>466725</xdr:colOff>
      <xdr:row>20</xdr:row>
      <xdr:rowOff>35169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152400</xdr:colOff>
      <xdr:row>22</xdr:row>
      <xdr:rowOff>85725</xdr:rowOff>
    </xdr:from>
    <xdr:to>
      <xdr:col>8</xdr:col>
      <xdr:colOff>466724</xdr:colOff>
      <xdr:row>36</xdr:row>
      <xdr:rowOff>158994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eter/Documents/Peter's%20HP%2014%20Sept%202018/CC2018/PTC%20&amp;%20IACT-Africa%20POPIA%20Compliance%20Toolkit/2%20Assess/2.3%20Information%20Officer/POPI%202015/POPI%20Act%20audit%20tool%20v3.0%2015%20Jul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Scope of audit"/>
      <sheetName val="Audit ratings"/>
      <sheetName val="POPI governance"/>
      <sheetName val="Training &amp; Awareness"/>
      <sheetName val="Records management"/>
      <sheetName val="Security of PI"/>
      <sheetName val="Requests for PI"/>
      <sheetName val="Sharing of PI"/>
      <sheetName val="Privacy impact assessments"/>
      <sheetName val="Data subject requests &amp; PAIA"/>
      <sheetName val="Summary chart"/>
    </sheetNames>
    <sheetDataSet>
      <sheetData sheetId="0"/>
      <sheetData sheetId="1"/>
      <sheetData sheetId="2">
        <row r="8">
          <cell r="A8" t="str">
            <v>High assurance</v>
          </cell>
        </row>
        <row r="9">
          <cell r="A9" t="str">
            <v>Reasonable assurance</v>
          </cell>
        </row>
        <row r="10">
          <cell r="A10" t="str">
            <v>Limited assurance</v>
          </cell>
        </row>
        <row r="11">
          <cell r="A11" t="str">
            <v>Very limited assurance</v>
          </cell>
        </row>
        <row r="12">
          <cell r="A12" t="str">
            <v>Not applicable</v>
          </cell>
        </row>
      </sheetData>
      <sheetData sheetId="3">
        <row r="18">
          <cell r="B18" t="str">
            <v>High assurance</v>
          </cell>
        </row>
      </sheetData>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9"/>
  <sheetViews>
    <sheetView tabSelected="1" zoomScaleNormal="100" workbookViewId="0">
      <selection activeCell="B6" sqref="B6"/>
    </sheetView>
  </sheetViews>
  <sheetFormatPr defaultRowHeight="15" x14ac:dyDescent="0.25"/>
  <cols>
    <col min="1" max="1" width="9.140625" style="7"/>
    <col min="2" max="2" width="68.28515625" style="8" customWidth="1"/>
    <col min="3" max="3" width="22.5703125" style="9" customWidth="1"/>
    <col min="4" max="16384" width="9.140625" style="9"/>
  </cols>
  <sheetData>
    <row r="2" spans="1:3" x14ac:dyDescent="0.25">
      <c r="B2" s="10" t="s">
        <v>39</v>
      </c>
    </row>
    <row r="3" spans="1:3" ht="30" x14ac:dyDescent="0.25">
      <c r="A3" s="7">
        <v>1</v>
      </c>
      <c r="B3" s="8" t="s">
        <v>52</v>
      </c>
    </row>
    <row r="4" spans="1:3" ht="36" customHeight="1" x14ac:dyDescent="0.25">
      <c r="A4" s="7">
        <v>2</v>
      </c>
      <c r="B4" s="8" t="s">
        <v>40</v>
      </c>
    </row>
    <row r="5" spans="1:3" x14ac:dyDescent="0.25">
      <c r="A5" s="7">
        <v>3</v>
      </c>
      <c r="B5" s="8" t="s">
        <v>41</v>
      </c>
    </row>
    <row r="6" spans="1:3" x14ac:dyDescent="0.25">
      <c r="A6" s="7">
        <v>4</v>
      </c>
      <c r="B6" s="11" t="s">
        <v>59</v>
      </c>
    </row>
    <row r="7" spans="1:3" x14ac:dyDescent="0.25">
      <c r="B7" s="16" t="s">
        <v>47</v>
      </c>
      <c r="C7" s="17"/>
    </row>
    <row r="8" spans="1:3" x14ac:dyDescent="0.25">
      <c r="B8" s="16" t="s">
        <v>48</v>
      </c>
      <c r="C8" s="17"/>
    </row>
    <row r="9" spans="1:3" x14ac:dyDescent="0.25">
      <c r="B9" s="16" t="s">
        <v>49</v>
      </c>
      <c r="C9" s="17"/>
    </row>
  </sheetData>
  <sheetProtection selectLockedCells="1"/>
  <printOptions gridLines="1"/>
  <pageMargins left="0.70866141732283472" right="0.70866141732283472" top="0.74803149606299213" bottom="0.74803149606299213" header="0.31496062992125984" footer="0.31496062992125984"/>
  <pageSetup orientation="portrait"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40"/>
  <sheetViews>
    <sheetView topLeftCell="A24" zoomScale="120" zoomScaleNormal="120" workbookViewId="0">
      <selection activeCell="C32" sqref="C32"/>
    </sheetView>
  </sheetViews>
  <sheetFormatPr defaultRowHeight="15" x14ac:dyDescent="0.25"/>
  <cols>
    <col min="2" max="2" width="46.85546875" customWidth="1"/>
    <col min="3" max="3" width="25.140625" customWidth="1"/>
    <col min="4" max="4" width="32.85546875" customWidth="1"/>
    <col min="5" max="5" width="29.7109375" customWidth="1"/>
  </cols>
  <sheetData>
    <row r="1" spans="1:4" x14ac:dyDescent="0.25">
      <c r="B1" s="2" t="s">
        <v>50</v>
      </c>
    </row>
    <row r="2" spans="1:4" ht="15.75" x14ac:dyDescent="0.25">
      <c r="A2" s="2" t="s">
        <v>30</v>
      </c>
      <c r="B2" s="3" t="s">
        <v>31</v>
      </c>
      <c r="C2" s="3" t="s">
        <v>32</v>
      </c>
      <c r="D2" s="3" t="s">
        <v>33</v>
      </c>
    </row>
    <row r="3" spans="1:4" x14ac:dyDescent="0.25">
      <c r="A3" s="2">
        <v>1</v>
      </c>
      <c r="B3" t="s">
        <v>6</v>
      </c>
      <c r="C3" s="1"/>
      <c r="D3" s="6"/>
    </row>
    <row r="4" spans="1:4" x14ac:dyDescent="0.25">
      <c r="A4" s="2">
        <v>2</v>
      </c>
      <c r="B4" t="s">
        <v>7</v>
      </c>
      <c r="C4" s="1"/>
      <c r="D4" s="6"/>
    </row>
    <row r="5" spans="1:4" x14ac:dyDescent="0.25">
      <c r="A5" s="2">
        <v>3</v>
      </c>
      <c r="B5" t="s">
        <v>8</v>
      </c>
      <c r="C5" s="1"/>
      <c r="D5" s="6"/>
    </row>
    <row r="6" spans="1:4" x14ac:dyDescent="0.25">
      <c r="A6" s="2">
        <v>4</v>
      </c>
      <c r="B6" t="s">
        <v>9</v>
      </c>
      <c r="C6" s="1"/>
      <c r="D6" s="6"/>
    </row>
    <row r="7" spans="1:4" x14ac:dyDescent="0.25">
      <c r="A7" s="2">
        <v>5</v>
      </c>
      <c r="B7" t="s">
        <v>10</v>
      </c>
      <c r="C7" s="1"/>
      <c r="D7" s="6"/>
    </row>
    <row r="8" spans="1:4" x14ac:dyDescent="0.25">
      <c r="A8" s="2">
        <v>6</v>
      </c>
      <c r="B8" t="s">
        <v>11</v>
      </c>
      <c r="C8" s="1"/>
      <c r="D8" s="6"/>
    </row>
    <row r="9" spans="1:4" x14ac:dyDescent="0.25">
      <c r="A9" s="2">
        <v>7</v>
      </c>
      <c r="B9" t="s">
        <v>12</v>
      </c>
      <c r="C9" s="1"/>
      <c r="D9" s="6"/>
    </row>
    <row r="10" spans="1:4" x14ac:dyDescent="0.25">
      <c r="A10" s="2">
        <v>8</v>
      </c>
      <c r="B10" t="s">
        <v>13</v>
      </c>
      <c r="C10" s="1"/>
      <c r="D10" s="6"/>
    </row>
    <row r="11" spans="1:4" x14ac:dyDescent="0.25">
      <c r="A11" s="2">
        <v>9</v>
      </c>
      <c r="B11" t="s">
        <v>14</v>
      </c>
      <c r="C11" s="1"/>
      <c r="D11" s="6"/>
    </row>
    <row r="12" spans="1:4" x14ac:dyDescent="0.25">
      <c r="A12" s="2">
        <v>10</v>
      </c>
      <c r="B12" t="s">
        <v>15</v>
      </c>
      <c r="C12" s="1"/>
      <c r="D12" s="6"/>
    </row>
    <row r="13" spans="1:4" x14ac:dyDescent="0.25">
      <c r="A13" s="2">
        <v>11</v>
      </c>
      <c r="B13" t="s">
        <v>16</v>
      </c>
      <c r="C13" s="1"/>
      <c r="D13" s="6"/>
    </row>
    <row r="14" spans="1:4" x14ac:dyDescent="0.25">
      <c r="A14" s="2">
        <v>12</v>
      </c>
      <c r="B14" t="s">
        <v>35</v>
      </c>
      <c r="C14" s="1"/>
      <c r="D14" s="6"/>
    </row>
    <row r="15" spans="1:4" x14ac:dyDescent="0.25">
      <c r="A15" s="2">
        <v>13</v>
      </c>
      <c r="B15" t="s">
        <v>17</v>
      </c>
      <c r="C15" s="1"/>
      <c r="D15" s="6"/>
    </row>
    <row r="16" spans="1:4" x14ac:dyDescent="0.25">
      <c r="A16" s="2">
        <v>14</v>
      </c>
      <c r="B16" t="s">
        <v>18</v>
      </c>
      <c r="C16" s="1"/>
      <c r="D16" s="6"/>
    </row>
    <row r="17" spans="1:4" x14ac:dyDescent="0.25">
      <c r="A17" s="2">
        <v>15</v>
      </c>
      <c r="B17" t="s">
        <v>19</v>
      </c>
      <c r="C17" s="1"/>
      <c r="D17" s="6"/>
    </row>
    <row r="18" spans="1:4" x14ac:dyDescent="0.25">
      <c r="A18" s="2">
        <v>16</v>
      </c>
      <c r="B18" t="s">
        <v>20</v>
      </c>
      <c r="C18" s="1"/>
      <c r="D18" s="6"/>
    </row>
    <row r="19" spans="1:4" x14ac:dyDescent="0.25">
      <c r="A19" s="2">
        <v>17</v>
      </c>
      <c r="B19" t="s">
        <v>21</v>
      </c>
      <c r="C19" s="1"/>
      <c r="D19" s="6"/>
    </row>
    <row r="20" spans="1:4" x14ac:dyDescent="0.25">
      <c r="A20" s="2">
        <v>18</v>
      </c>
      <c r="B20" t="s">
        <v>0</v>
      </c>
      <c r="C20" s="1"/>
      <c r="D20" s="6"/>
    </row>
    <row r="21" spans="1:4" x14ac:dyDescent="0.25">
      <c r="A21" s="2">
        <v>19</v>
      </c>
      <c r="B21" t="s">
        <v>1</v>
      </c>
      <c r="C21" s="1"/>
      <c r="D21" s="6"/>
    </row>
    <row r="22" spans="1:4" x14ac:dyDescent="0.25">
      <c r="A22" s="2">
        <v>20</v>
      </c>
      <c r="B22" t="s">
        <v>22</v>
      </c>
      <c r="C22" s="1"/>
      <c r="D22" s="6"/>
    </row>
    <row r="23" spans="1:4" x14ac:dyDescent="0.25">
      <c r="A23" s="2">
        <v>21</v>
      </c>
      <c r="B23" t="s">
        <v>36</v>
      </c>
      <c r="C23" s="1"/>
      <c r="D23" s="6"/>
    </row>
    <row r="24" spans="1:4" x14ac:dyDescent="0.25">
      <c r="A24" s="2">
        <v>22</v>
      </c>
      <c r="B24" t="s">
        <v>23</v>
      </c>
      <c r="C24" s="1"/>
      <c r="D24" s="6"/>
    </row>
    <row r="25" spans="1:4" x14ac:dyDescent="0.25">
      <c r="A25" s="2">
        <v>23</v>
      </c>
      <c r="B25" t="s">
        <v>37</v>
      </c>
      <c r="C25" s="1"/>
      <c r="D25" s="6"/>
    </row>
    <row r="26" spans="1:4" x14ac:dyDescent="0.25">
      <c r="A26" s="2">
        <v>24</v>
      </c>
      <c r="B26" t="s">
        <v>24</v>
      </c>
      <c r="C26" s="1"/>
      <c r="D26" s="6"/>
    </row>
    <row r="27" spans="1:4" x14ac:dyDescent="0.25">
      <c r="A27" s="2">
        <v>25</v>
      </c>
      <c r="B27" t="s">
        <v>25</v>
      </c>
      <c r="C27" s="1"/>
      <c r="D27" s="6"/>
    </row>
    <row r="28" spans="1:4" x14ac:dyDescent="0.25">
      <c r="A28" s="2">
        <v>26</v>
      </c>
      <c r="B28" t="s">
        <v>26</v>
      </c>
      <c r="C28" s="1"/>
      <c r="D28" s="6"/>
    </row>
    <row r="29" spans="1:4" x14ac:dyDescent="0.25">
      <c r="A29" s="2">
        <v>27</v>
      </c>
      <c r="B29" t="s">
        <v>27</v>
      </c>
      <c r="C29" s="1"/>
      <c r="D29" s="6"/>
    </row>
    <row r="30" spans="1:4" x14ac:dyDescent="0.25">
      <c r="A30" s="2">
        <v>28</v>
      </c>
      <c r="B30" t="s">
        <v>28</v>
      </c>
      <c r="C30" s="1"/>
      <c r="D30" s="6"/>
    </row>
    <row r="31" spans="1:4" x14ac:dyDescent="0.25">
      <c r="A31" s="2">
        <v>29</v>
      </c>
      <c r="B31" t="s">
        <v>29</v>
      </c>
      <c r="C31" s="1"/>
      <c r="D31" s="6"/>
    </row>
    <row r="32" spans="1:4" x14ac:dyDescent="0.25">
      <c r="A32" s="2">
        <v>30</v>
      </c>
      <c r="B32" t="s">
        <v>38</v>
      </c>
      <c r="C32" s="1"/>
      <c r="D32" s="6"/>
    </row>
    <row r="33" spans="1:5" ht="31.5" x14ac:dyDescent="0.25">
      <c r="A33" s="2"/>
      <c r="C33" s="18" t="s">
        <v>53</v>
      </c>
      <c r="D33" s="9"/>
      <c r="E33" s="19" t="s">
        <v>54</v>
      </c>
    </row>
    <row r="34" spans="1:5" x14ac:dyDescent="0.25">
      <c r="C34" s="2">
        <f>COUNTIF(C3:C32,"High assurance")</f>
        <v>0</v>
      </c>
      <c r="D34" s="4" t="s">
        <v>2</v>
      </c>
      <c r="E34" s="20">
        <f>SUM(C34*4)</f>
        <v>0</v>
      </c>
    </row>
    <row r="35" spans="1:5" x14ac:dyDescent="0.25">
      <c r="C35" s="2">
        <f>COUNTIF(C3:C32,"Reasonable assurance")</f>
        <v>0</v>
      </c>
      <c r="D35" s="4" t="s">
        <v>3</v>
      </c>
      <c r="E35" s="20">
        <f>SUM(C35*3)</f>
        <v>0</v>
      </c>
    </row>
    <row r="36" spans="1:5" x14ac:dyDescent="0.25">
      <c r="C36" s="2">
        <f>COUNTIF(C3:C32,"Limited assurance")</f>
        <v>0</v>
      </c>
      <c r="D36" s="4" t="s">
        <v>4</v>
      </c>
      <c r="E36" s="20">
        <f>SUM(C36*2)</f>
        <v>0</v>
      </c>
    </row>
    <row r="37" spans="1:5" x14ac:dyDescent="0.25">
      <c r="C37" s="2">
        <f>COUNTIF(C3:C32,"Very limited assurance")</f>
        <v>0</v>
      </c>
      <c r="D37" s="1" t="s">
        <v>5</v>
      </c>
      <c r="E37" s="20">
        <f>SUM(C37*1)</f>
        <v>0</v>
      </c>
    </row>
    <row r="38" spans="1:5" x14ac:dyDescent="0.25">
      <c r="C38" s="2">
        <f>COUNTIF(C3:C32,"not applicable")</f>
        <v>0</v>
      </c>
      <c r="D38" s="5" t="s">
        <v>34</v>
      </c>
      <c r="E38" s="20"/>
    </row>
    <row r="39" spans="1:5" x14ac:dyDescent="0.25">
      <c r="B39" s="4" t="s">
        <v>55</v>
      </c>
      <c r="C39" s="21">
        <f>SUM(C34:C37)</f>
        <v>0</v>
      </c>
      <c r="D39" s="22" t="s">
        <v>56</v>
      </c>
      <c r="E39" s="23">
        <f>SUM(E34:E37)</f>
        <v>0</v>
      </c>
    </row>
    <row r="40" spans="1:5" x14ac:dyDescent="0.25">
      <c r="B40" s="4" t="s">
        <v>57</v>
      </c>
      <c r="C40" s="21">
        <f>SUM(C39*4)</f>
        <v>0</v>
      </c>
      <c r="D40" s="9" t="s">
        <v>58</v>
      </c>
      <c r="E40" s="24" t="e">
        <f>SUM(E39/C40)</f>
        <v>#DIV/0!</v>
      </c>
    </row>
  </sheetData>
  <sheetProtection selectLockedCells="1"/>
  <conditionalFormatting sqref="C3:C32">
    <cfRule type="containsText" dxfId="67" priority="44" operator="containsText" text="Limited assurance">
      <formula>NOT(ISERROR(SEARCH("Limited assurance",C3)))</formula>
    </cfRule>
  </conditionalFormatting>
  <conditionalFormatting sqref="C3:C32">
    <cfRule type="containsText" dxfId="66" priority="43" operator="containsText" text="High assurance">
      <formula>NOT(ISERROR(SEARCH("High assurance",C3)))</formula>
    </cfRule>
  </conditionalFormatting>
  <conditionalFormatting sqref="C3:C32">
    <cfRule type="containsText" dxfId="65" priority="42" operator="containsText" text="Reasonable assurance">
      <formula>NOT(ISERROR(SEARCH("Reasonable assurance",C3)))</formula>
    </cfRule>
  </conditionalFormatting>
  <conditionalFormatting sqref="C3:C32">
    <cfRule type="containsText" dxfId="64" priority="41" operator="containsText" text="Very limited assurance">
      <formula>NOT(ISERROR(SEARCH("Very limited assurance",C3)))</formula>
    </cfRule>
  </conditionalFormatting>
  <conditionalFormatting sqref="D36">
    <cfRule type="containsText" dxfId="63" priority="20" operator="containsText" text="Limited assurance">
      <formula>NOT(ISERROR(SEARCH("Limited assurance",D36)))</formula>
    </cfRule>
  </conditionalFormatting>
  <conditionalFormatting sqref="D34">
    <cfRule type="containsText" dxfId="62" priority="19" operator="containsText" text="High assurance">
      <formula>NOT(ISERROR(SEARCH("High assurance",D34)))</formula>
    </cfRule>
  </conditionalFormatting>
  <conditionalFormatting sqref="D35">
    <cfRule type="containsText" dxfId="61" priority="18" operator="containsText" text="Reasonable assurance">
      <formula>NOT(ISERROR(SEARCH("Reasonable assurance",D35)))</formula>
    </cfRule>
  </conditionalFormatting>
  <conditionalFormatting sqref="D37">
    <cfRule type="containsText" dxfId="60" priority="17" operator="containsText" text="Very limited assurance">
      <formula>NOT(ISERROR(SEARCH("Very limited assurance",D37)))</formula>
    </cfRule>
  </conditionalFormatting>
  <conditionalFormatting sqref="D37">
    <cfRule type="containsText" dxfId="59" priority="16" operator="containsText" text="Very limited assurance">
      <formula>NOT(ISERROR(SEARCH("Very limited assurance",D37)))</formula>
    </cfRule>
  </conditionalFormatting>
  <conditionalFormatting sqref="D37">
    <cfRule type="containsText" dxfId="58" priority="15" operator="containsText" text="Limited assurance">
      <formula>NOT(ISERROR(SEARCH("Limited assurance",D37)))</formula>
    </cfRule>
  </conditionalFormatting>
  <conditionalFormatting sqref="D37">
    <cfRule type="containsText" dxfId="57" priority="14" operator="containsText" text="High assurance">
      <formula>NOT(ISERROR(SEARCH("High assurance",D37)))</formula>
    </cfRule>
  </conditionalFormatting>
  <conditionalFormatting sqref="D37">
    <cfRule type="containsText" dxfId="56" priority="13" operator="containsText" text="Reasonable assurance">
      <formula>NOT(ISERROR(SEARCH("Reasonable assurance",D37)))</formula>
    </cfRule>
  </conditionalFormatting>
  <conditionalFormatting sqref="D37">
    <cfRule type="containsText" dxfId="55" priority="12" operator="containsText" text="Very limited assurance">
      <formula>NOT(ISERROR(SEARCH("Very limited assurance",D37)))</formula>
    </cfRule>
  </conditionalFormatting>
  <conditionalFormatting sqref="D37">
    <cfRule type="containsText" dxfId="54" priority="11" operator="containsText" text="Limited assurance">
      <formula>NOT(ISERROR(SEARCH("Limited assurance",D37)))</formula>
    </cfRule>
  </conditionalFormatting>
  <conditionalFormatting sqref="D37">
    <cfRule type="containsText" dxfId="53" priority="10" operator="containsText" text="High assurance">
      <formula>NOT(ISERROR(SEARCH("High assurance",D37)))</formula>
    </cfRule>
  </conditionalFormatting>
  <conditionalFormatting sqref="D37">
    <cfRule type="containsText" dxfId="52" priority="9" operator="containsText" text="Reasonable assurance">
      <formula>NOT(ISERROR(SEARCH("Reasonable assurance",D37)))</formula>
    </cfRule>
  </conditionalFormatting>
  <conditionalFormatting sqref="D37">
    <cfRule type="containsText" dxfId="51" priority="8" operator="containsText" text="Very limited assurance">
      <formula>NOT(ISERROR(SEARCH("Very limited assurance",D37)))</formula>
    </cfRule>
  </conditionalFormatting>
  <conditionalFormatting sqref="D37">
    <cfRule type="containsText" dxfId="50" priority="7" operator="containsText" text="Limited assurance">
      <formula>NOT(ISERROR(SEARCH("Limited assurance",D37)))</formula>
    </cfRule>
  </conditionalFormatting>
  <conditionalFormatting sqref="D37">
    <cfRule type="containsText" dxfId="49" priority="6" operator="containsText" text="High assurance">
      <formula>NOT(ISERROR(SEARCH("High assurance",D37)))</formula>
    </cfRule>
  </conditionalFormatting>
  <conditionalFormatting sqref="D37">
    <cfRule type="containsText" dxfId="48" priority="5" operator="containsText" text="Reasonable assurance">
      <formula>NOT(ISERROR(SEARCH("Reasonable assurance",D37)))</formula>
    </cfRule>
  </conditionalFormatting>
  <conditionalFormatting sqref="D37">
    <cfRule type="containsText" dxfId="47" priority="4" operator="containsText" text="Limited assurance">
      <formula>NOT(ISERROR(SEARCH("Limited assurance",D37)))</formula>
    </cfRule>
  </conditionalFormatting>
  <conditionalFormatting sqref="D37">
    <cfRule type="containsText" dxfId="46" priority="3" operator="containsText" text="High assurance">
      <formula>NOT(ISERROR(SEARCH("High assurance",D37)))</formula>
    </cfRule>
  </conditionalFormatting>
  <conditionalFormatting sqref="D37">
    <cfRule type="containsText" dxfId="45" priority="2" operator="containsText" text="Reasonable assurance">
      <formula>NOT(ISERROR(SEARCH("Reasonable assurance",D37)))</formula>
    </cfRule>
  </conditionalFormatting>
  <conditionalFormatting sqref="D37">
    <cfRule type="containsText" dxfId="44" priority="1" operator="containsText" text="Very limited assurance">
      <formula>NOT(ISERROR(SEARCH("Very limited assurance",D37)))</formula>
    </cfRule>
  </conditionalFormatting>
  <dataValidations count="1">
    <dataValidation type="list" allowBlank="1" showInputMessage="1" showErrorMessage="1" sqref="C3:C32">
      <formula1>assurance</formula1>
    </dataValidation>
  </dataValidations>
  <printOptions gridLines="1"/>
  <pageMargins left="0.70866141732283472" right="0.70866141732283472" top="0.74803149606299213" bottom="0.74803149606299213" header="0.31496062992125984" footer="0.31496062992125984"/>
  <pageSetup paperSize="9" scale="81" orientation="landscape" verticalDpi="0" r:id="rId1"/>
  <headerFooter>
    <oddHeader>&amp;L&amp;A&amp;C&amp;F&amp;R&amp;P</oddHeader>
    <oddFooter>&amp;C© John Cato &amp; Dr Peter Tobin, 2016. All rights reserved</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40"/>
  <sheetViews>
    <sheetView topLeftCell="A22" zoomScale="120" zoomScaleNormal="120" workbookViewId="0">
      <selection activeCell="B33" sqref="B33:E40"/>
    </sheetView>
  </sheetViews>
  <sheetFormatPr defaultRowHeight="15" x14ac:dyDescent="0.25"/>
  <cols>
    <col min="2" max="2" width="46.85546875" customWidth="1"/>
    <col min="3" max="3" width="25.140625" customWidth="1"/>
    <col min="4" max="4" width="53.42578125" customWidth="1"/>
    <col min="5" max="5" width="18.28515625" customWidth="1"/>
  </cols>
  <sheetData>
    <row r="1" spans="1:4" x14ac:dyDescent="0.25">
      <c r="B1" s="2" t="s">
        <v>51</v>
      </c>
    </row>
    <row r="2" spans="1:4" ht="15.75" x14ac:dyDescent="0.25">
      <c r="A2" s="2" t="s">
        <v>30</v>
      </c>
      <c r="B2" s="3" t="s">
        <v>31</v>
      </c>
      <c r="C2" s="3" t="s">
        <v>32</v>
      </c>
      <c r="D2" s="3" t="s">
        <v>33</v>
      </c>
    </row>
    <row r="3" spans="1:4" x14ac:dyDescent="0.25">
      <c r="A3" s="2">
        <v>1</v>
      </c>
      <c r="B3" t="s">
        <v>6</v>
      </c>
      <c r="C3" s="1"/>
      <c r="D3" s="6"/>
    </row>
    <row r="4" spans="1:4" x14ac:dyDescent="0.25">
      <c r="A4" s="2">
        <v>2</v>
      </c>
      <c r="B4" t="s">
        <v>7</v>
      </c>
      <c r="C4" s="1"/>
      <c r="D4" s="6"/>
    </row>
    <row r="5" spans="1:4" x14ac:dyDescent="0.25">
      <c r="A5" s="2">
        <v>3</v>
      </c>
      <c r="B5" t="s">
        <v>8</v>
      </c>
      <c r="C5" s="1"/>
      <c r="D5" s="6"/>
    </row>
    <row r="6" spans="1:4" x14ac:dyDescent="0.25">
      <c r="A6" s="2">
        <v>4</v>
      </c>
      <c r="B6" t="s">
        <v>9</v>
      </c>
      <c r="C6" s="1"/>
      <c r="D6" s="6"/>
    </row>
    <row r="7" spans="1:4" x14ac:dyDescent="0.25">
      <c r="A7" s="2">
        <v>5</v>
      </c>
      <c r="B7" t="s">
        <v>10</v>
      </c>
      <c r="C7" s="1"/>
      <c r="D7" s="6"/>
    </row>
    <row r="8" spans="1:4" x14ac:dyDescent="0.25">
      <c r="A8" s="2">
        <v>6</v>
      </c>
      <c r="B8" t="s">
        <v>11</v>
      </c>
      <c r="C8" s="1"/>
      <c r="D8" s="6"/>
    </row>
    <row r="9" spans="1:4" x14ac:dyDescent="0.25">
      <c r="A9" s="2">
        <v>7</v>
      </c>
      <c r="B9" t="s">
        <v>12</v>
      </c>
      <c r="C9" s="1"/>
      <c r="D9" s="6"/>
    </row>
    <row r="10" spans="1:4" x14ac:dyDescent="0.25">
      <c r="A10" s="2">
        <v>8</v>
      </c>
      <c r="B10" t="s">
        <v>13</v>
      </c>
      <c r="C10" s="1"/>
      <c r="D10" s="6"/>
    </row>
    <row r="11" spans="1:4" x14ac:dyDescent="0.25">
      <c r="A11" s="2">
        <v>9</v>
      </c>
      <c r="B11" t="s">
        <v>14</v>
      </c>
      <c r="C11" s="1"/>
      <c r="D11" s="6"/>
    </row>
    <row r="12" spans="1:4" x14ac:dyDescent="0.25">
      <c r="A12" s="2">
        <v>10</v>
      </c>
      <c r="B12" t="s">
        <v>15</v>
      </c>
      <c r="C12" s="1"/>
      <c r="D12" s="6"/>
    </row>
    <row r="13" spans="1:4" x14ac:dyDescent="0.25">
      <c r="A13" s="2">
        <v>11</v>
      </c>
      <c r="B13" t="s">
        <v>16</v>
      </c>
      <c r="C13" s="1"/>
      <c r="D13" s="6"/>
    </row>
    <row r="14" spans="1:4" x14ac:dyDescent="0.25">
      <c r="A14" s="2">
        <v>12</v>
      </c>
      <c r="B14" t="s">
        <v>35</v>
      </c>
      <c r="C14" s="1"/>
      <c r="D14" s="6"/>
    </row>
    <row r="15" spans="1:4" x14ac:dyDescent="0.25">
      <c r="A15" s="2">
        <v>13</v>
      </c>
      <c r="B15" t="s">
        <v>17</v>
      </c>
      <c r="C15" s="1"/>
      <c r="D15" s="6"/>
    </row>
    <row r="16" spans="1:4" x14ac:dyDescent="0.25">
      <c r="A16" s="2">
        <v>14</v>
      </c>
      <c r="B16" t="s">
        <v>18</v>
      </c>
      <c r="C16" s="1"/>
      <c r="D16" s="6"/>
    </row>
    <row r="17" spans="1:4" x14ac:dyDescent="0.25">
      <c r="A17" s="2">
        <v>15</v>
      </c>
      <c r="B17" t="s">
        <v>19</v>
      </c>
      <c r="C17" s="1"/>
      <c r="D17" s="6"/>
    </row>
    <row r="18" spans="1:4" x14ac:dyDescent="0.25">
      <c r="A18" s="2">
        <v>16</v>
      </c>
      <c r="B18" t="s">
        <v>20</v>
      </c>
      <c r="C18" s="1"/>
      <c r="D18" s="6"/>
    </row>
    <row r="19" spans="1:4" x14ac:dyDescent="0.25">
      <c r="A19" s="2">
        <v>17</v>
      </c>
      <c r="B19" t="s">
        <v>21</v>
      </c>
      <c r="C19" s="1"/>
      <c r="D19" s="6"/>
    </row>
    <row r="20" spans="1:4" x14ac:dyDescent="0.25">
      <c r="A20" s="2">
        <v>18</v>
      </c>
      <c r="B20" t="s">
        <v>0</v>
      </c>
      <c r="C20" s="1"/>
      <c r="D20" s="6"/>
    </row>
    <row r="21" spans="1:4" x14ac:dyDescent="0.25">
      <c r="A21" s="2">
        <v>19</v>
      </c>
      <c r="B21" t="s">
        <v>1</v>
      </c>
      <c r="C21" s="1"/>
      <c r="D21" s="6"/>
    </row>
    <row r="22" spans="1:4" x14ac:dyDescent="0.25">
      <c r="A22" s="2">
        <v>20</v>
      </c>
      <c r="B22" t="s">
        <v>22</v>
      </c>
      <c r="C22" s="1"/>
      <c r="D22" s="6"/>
    </row>
    <row r="23" spans="1:4" x14ac:dyDescent="0.25">
      <c r="A23" s="2">
        <v>21</v>
      </c>
      <c r="B23" t="s">
        <v>36</v>
      </c>
      <c r="C23" s="1"/>
      <c r="D23" s="6"/>
    </row>
    <row r="24" spans="1:4" x14ac:dyDescent="0.25">
      <c r="A24" s="2">
        <v>22</v>
      </c>
      <c r="B24" t="s">
        <v>23</v>
      </c>
      <c r="C24" s="1"/>
      <c r="D24" s="6"/>
    </row>
    <row r="25" spans="1:4" x14ac:dyDescent="0.25">
      <c r="A25" s="2">
        <v>23</v>
      </c>
      <c r="B25" t="s">
        <v>37</v>
      </c>
      <c r="C25" s="1"/>
      <c r="D25" s="6"/>
    </row>
    <row r="26" spans="1:4" x14ac:dyDescent="0.25">
      <c r="A26" s="2">
        <v>24</v>
      </c>
      <c r="B26" t="s">
        <v>24</v>
      </c>
      <c r="C26" s="1"/>
      <c r="D26" s="6"/>
    </row>
    <row r="27" spans="1:4" x14ac:dyDescent="0.25">
      <c r="A27" s="2">
        <v>25</v>
      </c>
      <c r="B27" t="s">
        <v>25</v>
      </c>
      <c r="C27" s="1"/>
      <c r="D27" s="6"/>
    </row>
    <row r="28" spans="1:4" x14ac:dyDescent="0.25">
      <c r="A28" s="2">
        <v>26</v>
      </c>
      <c r="B28" t="s">
        <v>26</v>
      </c>
      <c r="C28" s="1"/>
      <c r="D28" s="6"/>
    </row>
    <row r="29" spans="1:4" x14ac:dyDescent="0.25">
      <c r="A29" s="2">
        <v>27</v>
      </c>
      <c r="B29" t="s">
        <v>27</v>
      </c>
      <c r="C29" s="1"/>
      <c r="D29" s="6"/>
    </row>
    <row r="30" spans="1:4" x14ac:dyDescent="0.25">
      <c r="A30" s="2">
        <v>28</v>
      </c>
      <c r="B30" t="s">
        <v>28</v>
      </c>
      <c r="C30" s="1"/>
      <c r="D30" s="6"/>
    </row>
    <row r="31" spans="1:4" x14ac:dyDescent="0.25">
      <c r="A31" s="2">
        <v>29</v>
      </c>
      <c r="B31" t="s">
        <v>29</v>
      </c>
      <c r="C31" s="1"/>
      <c r="D31" s="6"/>
    </row>
    <row r="32" spans="1:4" x14ac:dyDescent="0.25">
      <c r="A32" s="2">
        <v>30</v>
      </c>
      <c r="B32" t="s">
        <v>38</v>
      </c>
      <c r="C32" s="1"/>
      <c r="D32" s="6"/>
    </row>
    <row r="33" spans="1:5" ht="31.5" x14ac:dyDescent="0.25">
      <c r="A33" s="2"/>
      <c r="C33" s="18" t="s">
        <v>53</v>
      </c>
      <c r="D33" s="9"/>
      <c r="E33" s="19" t="s">
        <v>54</v>
      </c>
    </row>
    <row r="34" spans="1:5" x14ac:dyDescent="0.25">
      <c r="C34" s="2">
        <f>COUNTIF(C3:C32,"High assurance")</f>
        <v>0</v>
      </c>
      <c r="D34" s="4" t="s">
        <v>2</v>
      </c>
      <c r="E34" s="20">
        <f>SUM(C34*4)</f>
        <v>0</v>
      </c>
    </row>
    <row r="35" spans="1:5" x14ac:dyDescent="0.25">
      <c r="C35" s="2">
        <f>COUNTIF(C3:C32,"Reasonable assurance")</f>
        <v>0</v>
      </c>
      <c r="D35" s="4" t="s">
        <v>3</v>
      </c>
      <c r="E35" s="20">
        <f>SUM(C35*3)</f>
        <v>0</v>
      </c>
    </row>
    <row r="36" spans="1:5" x14ac:dyDescent="0.25">
      <c r="C36" s="2">
        <f>COUNTIF(C3:C32,"Limited assurance")</f>
        <v>0</v>
      </c>
      <c r="D36" s="4" t="s">
        <v>4</v>
      </c>
      <c r="E36" s="20">
        <f>SUM(C36*2)</f>
        <v>0</v>
      </c>
    </row>
    <row r="37" spans="1:5" x14ac:dyDescent="0.25">
      <c r="C37" s="2">
        <f>COUNTIF(C3:C32,"Very limited assurance")</f>
        <v>0</v>
      </c>
      <c r="D37" s="1" t="s">
        <v>5</v>
      </c>
      <c r="E37" s="20">
        <f>SUM(C37*1)</f>
        <v>0</v>
      </c>
    </row>
    <row r="38" spans="1:5" x14ac:dyDescent="0.25">
      <c r="C38" s="2">
        <f>COUNTIF(C3:C32,"not applicable")</f>
        <v>0</v>
      </c>
      <c r="D38" s="5" t="s">
        <v>34</v>
      </c>
      <c r="E38" s="20"/>
    </row>
    <row r="39" spans="1:5" x14ac:dyDescent="0.25">
      <c r="B39" s="4" t="s">
        <v>55</v>
      </c>
      <c r="C39" s="21">
        <f>SUM(C34:C37)</f>
        <v>0</v>
      </c>
      <c r="D39" s="22" t="s">
        <v>56</v>
      </c>
      <c r="E39" s="23">
        <f>SUM(E34:E37)</f>
        <v>0</v>
      </c>
    </row>
    <row r="40" spans="1:5" x14ac:dyDescent="0.25">
      <c r="B40" s="4" t="s">
        <v>57</v>
      </c>
      <c r="C40" s="21">
        <f>SUM(C39*4)</f>
        <v>0</v>
      </c>
      <c r="D40" s="9" t="s">
        <v>58</v>
      </c>
      <c r="E40" s="24" t="e">
        <f>SUM(E39/C40)</f>
        <v>#DIV/0!</v>
      </c>
    </row>
  </sheetData>
  <sheetProtection selectLockedCells="1"/>
  <conditionalFormatting sqref="C3:C32">
    <cfRule type="containsText" dxfId="43" priority="44" operator="containsText" text="Limited assurance">
      <formula>NOT(ISERROR(SEARCH("Limited assurance",C3)))</formula>
    </cfRule>
  </conditionalFormatting>
  <conditionalFormatting sqref="C3:C32">
    <cfRule type="containsText" dxfId="42" priority="43" operator="containsText" text="High assurance">
      <formula>NOT(ISERROR(SEARCH("High assurance",C3)))</formula>
    </cfRule>
  </conditionalFormatting>
  <conditionalFormatting sqref="C3:C32">
    <cfRule type="containsText" dxfId="41" priority="42" operator="containsText" text="Reasonable assurance">
      <formula>NOT(ISERROR(SEARCH("Reasonable assurance",C3)))</formula>
    </cfRule>
  </conditionalFormatting>
  <conditionalFormatting sqref="C3:C32">
    <cfRule type="containsText" dxfId="40" priority="41" operator="containsText" text="Very limited assurance">
      <formula>NOT(ISERROR(SEARCH("Very limited assurance",C3)))</formula>
    </cfRule>
  </conditionalFormatting>
  <conditionalFormatting sqref="D36">
    <cfRule type="containsText" dxfId="39" priority="20" operator="containsText" text="Limited assurance">
      <formula>NOT(ISERROR(SEARCH("Limited assurance",D36)))</formula>
    </cfRule>
  </conditionalFormatting>
  <conditionalFormatting sqref="D34">
    <cfRule type="containsText" dxfId="38" priority="19" operator="containsText" text="High assurance">
      <formula>NOT(ISERROR(SEARCH("High assurance",D34)))</formula>
    </cfRule>
  </conditionalFormatting>
  <conditionalFormatting sqref="D35">
    <cfRule type="containsText" dxfId="37" priority="18" operator="containsText" text="Reasonable assurance">
      <formula>NOT(ISERROR(SEARCH("Reasonable assurance",D35)))</formula>
    </cfRule>
  </conditionalFormatting>
  <conditionalFormatting sqref="D37">
    <cfRule type="containsText" dxfId="36" priority="17" operator="containsText" text="Very limited assurance">
      <formula>NOT(ISERROR(SEARCH("Very limited assurance",D37)))</formula>
    </cfRule>
  </conditionalFormatting>
  <conditionalFormatting sqref="D37">
    <cfRule type="containsText" dxfId="35" priority="16" operator="containsText" text="Very limited assurance">
      <formula>NOT(ISERROR(SEARCH("Very limited assurance",D37)))</formula>
    </cfRule>
  </conditionalFormatting>
  <conditionalFormatting sqref="D37">
    <cfRule type="containsText" dxfId="34" priority="15" operator="containsText" text="Limited assurance">
      <formula>NOT(ISERROR(SEARCH("Limited assurance",D37)))</formula>
    </cfRule>
  </conditionalFormatting>
  <conditionalFormatting sqref="D37">
    <cfRule type="containsText" dxfId="33" priority="14" operator="containsText" text="High assurance">
      <formula>NOT(ISERROR(SEARCH("High assurance",D37)))</formula>
    </cfRule>
  </conditionalFormatting>
  <conditionalFormatting sqref="D37">
    <cfRule type="containsText" dxfId="32" priority="13" operator="containsText" text="Reasonable assurance">
      <formula>NOT(ISERROR(SEARCH("Reasonable assurance",D37)))</formula>
    </cfRule>
  </conditionalFormatting>
  <conditionalFormatting sqref="D37">
    <cfRule type="containsText" dxfId="31" priority="12" operator="containsText" text="Very limited assurance">
      <formula>NOT(ISERROR(SEARCH("Very limited assurance",D37)))</formula>
    </cfRule>
  </conditionalFormatting>
  <conditionalFormatting sqref="D37">
    <cfRule type="containsText" dxfId="30" priority="11" operator="containsText" text="Limited assurance">
      <formula>NOT(ISERROR(SEARCH("Limited assurance",D37)))</formula>
    </cfRule>
  </conditionalFormatting>
  <conditionalFormatting sqref="D37">
    <cfRule type="containsText" dxfId="29" priority="10" operator="containsText" text="High assurance">
      <formula>NOT(ISERROR(SEARCH("High assurance",D37)))</formula>
    </cfRule>
  </conditionalFormatting>
  <conditionalFormatting sqref="D37">
    <cfRule type="containsText" dxfId="28" priority="9" operator="containsText" text="Reasonable assurance">
      <formula>NOT(ISERROR(SEARCH("Reasonable assurance",D37)))</formula>
    </cfRule>
  </conditionalFormatting>
  <conditionalFormatting sqref="D37">
    <cfRule type="containsText" dxfId="27" priority="8" operator="containsText" text="Very limited assurance">
      <formula>NOT(ISERROR(SEARCH("Very limited assurance",D37)))</formula>
    </cfRule>
  </conditionalFormatting>
  <conditionalFormatting sqref="D37">
    <cfRule type="containsText" dxfId="26" priority="7" operator="containsText" text="Limited assurance">
      <formula>NOT(ISERROR(SEARCH("Limited assurance",D37)))</formula>
    </cfRule>
  </conditionalFormatting>
  <conditionalFormatting sqref="D37">
    <cfRule type="containsText" dxfId="25" priority="6" operator="containsText" text="High assurance">
      <formula>NOT(ISERROR(SEARCH("High assurance",D37)))</formula>
    </cfRule>
  </conditionalFormatting>
  <conditionalFormatting sqref="D37">
    <cfRule type="containsText" dxfId="24" priority="5" operator="containsText" text="Reasonable assurance">
      <formula>NOT(ISERROR(SEARCH("Reasonable assurance",D37)))</formula>
    </cfRule>
  </conditionalFormatting>
  <conditionalFormatting sqref="D37">
    <cfRule type="containsText" dxfId="23" priority="4" operator="containsText" text="Limited assurance">
      <formula>NOT(ISERROR(SEARCH("Limited assurance",D37)))</formula>
    </cfRule>
  </conditionalFormatting>
  <conditionalFormatting sqref="D37">
    <cfRule type="containsText" dxfId="22" priority="3" operator="containsText" text="High assurance">
      <formula>NOT(ISERROR(SEARCH("High assurance",D37)))</formula>
    </cfRule>
  </conditionalFormatting>
  <conditionalFormatting sqref="D37">
    <cfRule type="containsText" dxfId="21" priority="2" operator="containsText" text="Reasonable assurance">
      <formula>NOT(ISERROR(SEARCH("Reasonable assurance",D37)))</formula>
    </cfRule>
  </conditionalFormatting>
  <conditionalFormatting sqref="D37">
    <cfRule type="containsText" dxfId="20" priority="1" operator="containsText" text="Very limited assurance">
      <formula>NOT(ISERROR(SEARCH("Very limited assurance",D37)))</formula>
    </cfRule>
  </conditionalFormatting>
  <dataValidations count="1">
    <dataValidation type="list" allowBlank="1" showInputMessage="1" showErrorMessage="1" sqref="C3:C32">
      <formula1>assurance</formula1>
    </dataValidation>
  </dataValidations>
  <printOptions gridLines="1"/>
  <pageMargins left="0.70866141732283472" right="0.70866141732283472" top="0.74803149606299213" bottom="0.74803149606299213" header="0.31496062992125984" footer="0.31496062992125984"/>
  <pageSetup paperSize="9" scale="88" orientation="landscape" verticalDpi="0" r:id="rId1"/>
  <headerFooter>
    <oddHeader>&amp;L&amp;A&amp;C&amp;F&amp;R&amp;P</oddHeader>
    <oddFooter>&amp;C© John Cato &amp; Dr Peter Tobin, 2016. All rights reserved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F4" sqref="F4"/>
    </sheetView>
  </sheetViews>
  <sheetFormatPr defaultRowHeight="15" x14ac:dyDescent="0.25"/>
  <sheetData/>
  <sheetProtection sheet="1" objects="1" scenarios="1" selectLockedCells="1" selectUnlockedCells="1"/>
  <pageMargins left="0.7" right="0.7" top="0.75" bottom="0.75" header="0.3" footer="0.3"/>
  <pageSetup orientation="portrait" verticalDpi="0" r:id="rId1"/>
  <headerFooter>
    <oddHeader>&amp;L&amp;A&amp;C&amp;F&amp;R&amp;P</oddHeader>
    <oddFooter>&amp;C© John Cato &amp; Dr Peter Tobin, 2016. All rights reserved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view="pageLayout" zoomScaleNormal="100" workbookViewId="0">
      <selection sqref="A1:A4"/>
    </sheetView>
  </sheetViews>
  <sheetFormatPr defaultRowHeight="15" x14ac:dyDescent="0.25"/>
  <cols>
    <col min="1" max="1" width="40.7109375" customWidth="1"/>
  </cols>
  <sheetData>
    <row r="1" spans="1:1" x14ac:dyDescent="0.25">
      <c r="A1" s="4" t="s">
        <v>2</v>
      </c>
    </row>
    <row r="2" spans="1:1" x14ac:dyDescent="0.25">
      <c r="A2" s="4" t="s">
        <v>3</v>
      </c>
    </row>
    <row r="3" spans="1:1" x14ac:dyDescent="0.25">
      <c r="A3" s="4" t="s">
        <v>4</v>
      </c>
    </row>
    <row r="4" spans="1:1" x14ac:dyDescent="0.25">
      <c r="A4" s="1" t="s">
        <v>5</v>
      </c>
    </row>
  </sheetData>
  <conditionalFormatting sqref="A3">
    <cfRule type="containsText" dxfId="19" priority="20" operator="containsText" text="Limited assurance">
      <formula>NOT(ISERROR(SEARCH("Limited assurance",A3)))</formula>
    </cfRule>
  </conditionalFormatting>
  <conditionalFormatting sqref="A1">
    <cfRule type="containsText" dxfId="18" priority="19" operator="containsText" text="High assurance">
      <formula>NOT(ISERROR(SEARCH("High assurance",A1)))</formula>
    </cfRule>
  </conditionalFormatting>
  <conditionalFormatting sqref="A2">
    <cfRule type="containsText" dxfId="17" priority="18" operator="containsText" text="Reasonable assurance">
      <formula>NOT(ISERROR(SEARCH("Reasonable assurance",A2)))</formula>
    </cfRule>
  </conditionalFormatting>
  <conditionalFormatting sqref="A4">
    <cfRule type="containsText" dxfId="16" priority="17" operator="containsText" text="Very limited assurance">
      <formula>NOT(ISERROR(SEARCH("Very limited assurance",A4)))</formula>
    </cfRule>
  </conditionalFormatting>
  <conditionalFormatting sqref="A4">
    <cfRule type="containsText" dxfId="15" priority="16" operator="containsText" text="Very limited assurance">
      <formula>NOT(ISERROR(SEARCH("Very limited assurance",A4)))</formula>
    </cfRule>
  </conditionalFormatting>
  <conditionalFormatting sqref="A4">
    <cfRule type="containsText" dxfId="14" priority="15" operator="containsText" text="Limited assurance">
      <formula>NOT(ISERROR(SEARCH("Limited assurance",A4)))</formula>
    </cfRule>
  </conditionalFormatting>
  <conditionalFormatting sqref="A4">
    <cfRule type="containsText" dxfId="13" priority="14" operator="containsText" text="High assurance">
      <formula>NOT(ISERROR(SEARCH("High assurance",A4)))</formula>
    </cfRule>
  </conditionalFormatting>
  <conditionalFormatting sqref="A4">
    <cfRule type="containsText" dxfId="12" priority="13" operator="containsText" text="Reasonable assurance">
      <formula>NOT(ISERROR(SEARCH("Reasonable assurance",A4)))</formula>
    </cfRule>
  </conditionalFormatting>
  <conditionalFormatting sqref="A4">
    <cfRule type="containsText" dxfId="11" priority="12" operator="containsText" text="Very limited assurance">
      <formula>NOT(ISERROR(SEARCH("Very limited assurance",A4)))</formula>
    </cfRule>
  </conditionalFormatting>
  <conditionalFormatting sqref="A4">
    <cfRule type="containsText" dxfId="10" priority="11" operator="containsText" text="Limited assurance">
      <formula>NOT(ISERROR(SEARCH("Limited assurance",A4)))</formula>
    </cfRule>
  </conditionalFormatting>
  <conditionalFormatting sqref="A4">
    <cfRule type="containsText" dxfId="9" priority="10" operator="containsText" text="High assurance">
      <formula>NOT(ISERROR(SEARCH("High assurance",A4)))</formula>
    </cfRule>
  </conditionalFormatting>
  <conditionalFormatting sqref="A4">
    <cfRule type="containsText" dxfId="8" priority="9" operator="containsText" text="Reasonable assurance">
      <formula>NOT(ISERROR(SEARCH("Reasonable assurance",A4)))</formula>
    </cfRule>
  </conditionalFormatting>
  <conditionalFormatting sqref="A4">
    <cfRule type="containsText" dxfId="7" priority="8" operator="containsText" text="Very limited assurance">
      <formula>NOT(ISERROR(SEARCH("Very limited assurance",A4)))</formula>
    </cfRule>
  </conditionalFormatting>
  <conditionalFormatting sqref="A4">
    <cfRule type="containsText" dxfId="6" priority="7" operator="containsText" text="Limited assurance">
      <formula>NOT(ISERROR(SEARCH("Limited assurance",A4)))</formula>
    </cfRule>
  </conditionalFormatting>
  <conditionalFormatting sqref="A4">
    <cfRule type="containsText" dxfId="5" priority="6" operator="containsText" text="High assurance">
      <formula>NOT(ISERROR(SEARCH("High assurance",A4)))</formula>
    </cfRule>
  </conditionalFormatting>
  <conditionalFormatting sqref="A4">
    <cfRule type="containsText" dxfId="4" priority="5" operator="containsText" text="Reasonable assurance">
      <formula>NOT(ISERROR(SEARCH("Reasonable assurance",A4)))</formula>
    </cfRule>
  </conditionalFormatting>
  <conditionalFormatting sqref="A4">
    <cfRule type="containsText" dxfId="3" priority="4" operator="containsText" text="Limited assurance">
      <formula>NOT(ISERROR(SEARCH("Limited assurance",A4)))</formula>
    </cfRule>
  </conditionalFormatting>
  <conditionalFormatting sqref="A4">
    <cfRule type="containsText" dxfId="2" priority="3" operator="containsText" text="High assurance">
      <formula>NOT(ISERROR(SEARCH("High assurance",A4)))</formula>
    </cfRule>
  </conditionalFormatting>
  <conditionalFormatting sqref="A4">
    <cfRule type="containsText" dxfId="1" priority="2" operator="containsText" text="Reasonable assurance">
      <formula>NOT(ISERROR(SEARCH("Reasonable assurance",A4)))</formula>
    </cfRule>
  </conditionalFormatting>
  <conditionalFormatting sqref="A4">
    <cfRule type="containsText" dxfId="0" priority="1" operator="containsText" text="Very limited assurance">
      <formula>NOT(ISERROR(SEARCH("Very limited assurance",A4)))</formula>
    </cfRule>
  </conditionalFormatting>
  <pageMargins left="0.7" right="0.7" top="0.75" bottom="0.75" header="0.3" footer="0.3"/>
  <pageSetup orientation="portrait" verticalDpi="0" r:id="rId1"/>
  <headerFooter>
    <oddHeader>&amp;L&amp;A&amp;C&amp;F&amp;R&amp;P</oddHeader>
    <oddFooter>&amp;C© John Cato &amp; Dr Peter Tobin, 2016. All rights reserved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customWidth="1"/>
    <col min="2" max="2" width="101.85546875" style="15" customWidth="1"/>
  </cols>
  <sheetData>
    <row r="1" spans="1:2" ht="63" x14ac:dyDescent="0.25">
      <c r="A1" s="12" t="s">
        <v>2</v>
      </c>
      <c r="B1" s="13" t="s">
        <v>42</v>
      </c>
    </row>
    <row r="2" spans="1:2" ht="47.25" x14ac:dyDescent="0.25">
      <c r="A2" s="12" t="s">
        <v>3</v>
      </c>
      <c r="B2" s="13" t="s">
        <v>43</v>
      </c>
    </row>
    <row r="3" spans="1:2" ht="59.25" customHeight="1" x14ac:dyDescent="0.25">
      <c r="A3" s="12" t="s">
        <v>4</v>
      </c>
      <c r="B3" s="13" t="s">
        <v>44</v>
      </c>
    </row>
    <row r="4" spans="1:2" ht="69.75" customHeight="1" x14ac:dyDescent="0.25">
      <c r="A4" s="12" t="s">
        <v>5</v>
      </c>
      <c r="B4" s="14" t="s">
        <v>45</v>
      </c>
    </row>
    <row r="5" spans="1:2" ht="31.5" x14ac:dyDescent="0.25">
      <c r="A5" s="12" t="s">
        <v>34</v>
      </c>
      <c r="B5" s="14" t="s">
        <v>46</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Introduction</vt:lpstr>
      <vt:lpstr>Project Assessment</vt:lpstr>
      <vt:lpstr>Operational Assessment</vt:lpstr>
      <vt:lpstr>Graphs</vt:lpstr>
      <vt:lpstr>Range</vt:lpstr>
      <vt:lpstr>Assurance scale</vt:lpstr>
      <vt:lpstr>assurance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2016-09-25T15:35:48Z</cp:lastPrinted>
  <dcterms:created xsi:type="dcterms:W3CDTF">2015-07-24T04:06:58Z</dcterms:created>
  <dcterms:modified xsi:type="dcterms:W3CDTF">2018-11-08T11:17:03Z</dcterms:modified>
</cp:coreProperties>
</file>