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2 Assess\2.3 Information Officer\"/>
    </mc:Choice>
  </mc:AlternateContent>
  <bookViews>
    <workbookView xWindow="240" yWindow="135" windowWidth="15480" windowHeight="7815" tabRatio="832"/>
  </bookViews>
  <sheets>
    <sheet name="Introduction" sheetId="4" r:id="rId1"/>
    <sheet name="Assessment" sheetId="7" r:id="rId2"/>
    <sheet name="Range" sheetId="2" r:id="rId3"/>
    <sheet name="Graphs" sheetId="3" r:id="rId4"/>
    <sheet name="Assurance scale" sheetId="9" r:id="rId5"/>
  </sheets>
  <externalReferences>
    <externalReference r:id="rId6"/>
  </externalReferences>
  <definedNames>
    <definedName name="_Toc446397801" localSheetId="1">Assessment!#REF!</definedName>
    <definedName name="_Toc446397802" localSheetId="1">Assessment!#REF!</definedName>
    <definedName name="_Toc446397803" localSheetId="1">Assessment!#REF!</definedName>
    <definedName name="_Toc446397804" localSheetId="1">Assessment!$C$3</definedName>
    <definedName name="_Toc446397805" localSheetId="1">Assessment!#REF!</definedName>
    <definedName name="assurance">Range!$C$2:$C$6</definedName>
    <definedName name="name">Range!$B$2:$B$21</definedName>
    <definedName name="priority">Range!$A$2:$A$6</definedName>
    <definedName name="rating">[1]ranges!$B$2:$B$6</definedName>
  </definedNames>
  <calcPr calcId="152511"/>
</workbook>
</file>

<file path=xl/calcChain.xml><?xml version="1.0" encoding="utf-8"?>
<calcChain xmlns="http://schemas.openxmlformats.org/spreadsheetml/2006/main">
  <c r="J61" i="7" l="1"/>
  <c r="I61" i="7"/>
  <c r="J60" i="7"/>
  <c r="L60" i="7" s="1"/>
  <c r="I60" i="7"/>
  <c r="J59" i="7"/>
  <c r="L59" i="7" s="1"/>
  <c r="I59" i="7"/>
  <c r="J58" i="7"/>
  <c r="L58" i="7" s="1"/>
  <c r="I58" i="7"/>
  <c r="J57" i="7"/>
  <c r="L57" i="7" s="1"/>
  <c r="I57" i="7"/>
  <c r="I62" i="7" s="1"/>
  <c r="J63" i="7" l="1"/>
  <c r="J64" i="7" s="1"/>
  <c r="L62" i="7"/>
  <c r="J62" i="7"/>
  <c r="L63" i="7" l="1"/>
</calcChain>
</file>

<file path=xl/comments1.xml><?xml version="1.0" encoding="utf-8"?>
<comments xmlns="http://schemas.openxmlformats.org/spreadsheetml/2006/main">
  <authors>
    <author>Dr Peter Tobin, CGEIT, PMIITPSA, PMP</author>
  </authors>
  <commentList>
    <comment ref="I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 authorId="0" shapeId="0">
      <text>
        <r>
          <rPr>
            <sz val="8"/>
            <color indexed="81"/>
            <rFont val="Tahoma"/>
            <family val="2"/>
          </rPr>
          <t xml:space="preserve">High assurance
Reasonable assurance
Limited assurance
Very limited assurance
Not applicable
</t>
        </r>
      </text>
    </comment>
    <comment ref="I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 authorId="0" shapeId="0">
      <text>
        <r>
          <rPr>
            <sz val="8"/>
            <color indexed="81"/>
            <rFont val="Tahoma"/>
            <family val="2"/>
          </rPr>
          <t xml:space="preserve">High assurance
Reasonable assurance
Limited assurance
Very limited assurance
Not applicable
</t>
        </r>
      </text>
    </comment>
    <comment ref="I6"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6" authorId="0" shapeId="0">
      <text>
        <r>
          <rPr>
            <sz val="8"/>
            <color indexed="81"/>
            <rFont val="Tahoma"/>
            <family val="2"/>
          </rPr>
          <t xml:space="preserve">High assurance
Reasonable assurance
Limited assurance
Very limited assurance
Not applicable
</t>
        </r>
      </text>
    </comment>
    <comment ref="J9" authorId="0" shapeId="0">
      <text>
        <r>
          <rPr>
            <sz val="8"/>
            <color indexed="81"/>
            <rFont val="Tahoma"/>
            <family val="2"/>
          </rPr>
          <t xml:space="preserve">High assurance
Reasonable assurance
Limited assurance
Very limited assurance
Not applicable
</t>
        </r>
      </text>
    </comment>
    <comment ref="J10" authorId="0" shapeId="0">
      <text>
        <r>
          <rPr>
            <sz val="8"/>
            <color indexed="81"/>
            <rFont val="Tahoma"/>
            <family val="2"/>
          </rPr>
          <t xml:space="preserve">High assurance
Reasonable assurance
Limited assurance
Very limited assurance
Not applicable
</t>
        </r>
      </text>
    </comment>
    <comment ref="I1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3" authorId="0" shapeId="0">
      <text>
        <r>
          <rPr>
            <sz val="8"/>
            <color indexed="81"/>
            <rFont val="Tahoma"/>
            <family val="2"/>
          </rPr>
          <t xml:space="preserve">High assurance
Reasonable assurance
Limited assurance
Very limited assurance
Not applicable
</t>
        </r>
      </text>
    </comment>
    <comment ref="I1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4" authorId="0" shapeId="0">
      <text>
        <r>
          <rPr>
            <sz val="8"/>
            <color indexed="81"/>
            <rFont val="Tahoma"/>
            <family val="2"/>
          </rPr>
          <t xml:space="preserve">High assurance
Reasonable assurance
Limited assurance
Very limited assurance
Not applicable
</t>
        </r>
      </text>
    </comment>
    <comment ref="I1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5" authorId="0" shapeId="0">
      <text>
        <r>
          <rPr>
            <sz val="8"/>
            <color indexed="81"/>
            <rFont val="Tahoma"/>
            <family val="2"/>
          </rPr>
          <t xml:space="preserve">High assurance
Reasonable assurance
Limited assurance
Very limited assurance
Not applicable
</t>
        </r>
      </text>
    </comment>
    <comment ref="I1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8" authorId="0" shapeId="0">
      <text>
        <r>
          <rPr>
            <sz val="8"/>
            <color indexed="81"/>
            <rFont val="Tahoma"/>
            <family val="2"/>
          </rPr>
          <t xml:space="preserve">High assurance
Reasonable assurance
Limited assurance
Very limited assurance
Not applicable
</t>
        </r>
      </text>
    </comment>
    <comment ref="I1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19" authorId="0" shapeId="0">
      <text>
        <r>
          <rPr>
            <sz val="8"/>
            <color indexed="81"/>
            <rFont val="Tahoma"/>
            <family val="2"/>
          </rPr>
          <t xml:space="preserve">High assurance
Reasonable assurance
Limited assurance
Very limited assurance
Not applicable
</t>
        </r>
      </text>
    </comment>
    <comment ref="I22"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2" authorId="0" shapeId="0">
      <text>
        <r>
          <rPr>
            <sz val="8"/>
            <color indexed="81"/>
            <rFont val="Tahoma"/>
            <family val="2"/>
          </rPr>
          <t xml:space="preserve">High assurance
Reasonable assurance
Limited assurance
Very limited assurance
Not applicable
</t>
        </r>
      </text>
    </comment>
    <comment ref="I2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3" authorId="0" shapeId="0">
      <text>
        <r>
          <rPr>
            <sz val="8"/>
            <color indexed="81"/>
            <rFont val="Tahoma"/>
            <family val="2"/>
          </rPr>
          <t xml:space="preserve">High assurance
Reasonable assurance
Limited assurance
Very limited assurance
Not applicable
</t>
        </r>
      </text>
    </comment>
    <comment ref="I2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4" authorId="0" shapeId="0">
      <text>
        <r>
          <rPr>
            <sz val="8"/>
            <color indexed="81"/>
            <rFont val="Tahoma"/>
            <family val="2"/>
          </rPr>
          <t xml:space="preserve">High assurance
Reasonable assurance
Limited assurance
Very limited assurance
Not applicable
</t>
        </r>
      </text>
    </comment>
    <comment ref="I2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7" authorId="0" shapeId="0">
      <text>
        <r>
          <rPr>
            <sz val="8"/>
            <color indexed="81"/>
            <rFont val="Tahoma"/>
            <family val="2"/>
          </rPr>
          <t xml:space="preserve">High assurance
Reasonable assurance
Limited assurance
Very limited assurance
Not applicable
</t>
        </r>
      </text>
    </comment>
    <comment ref="I2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8" authorId="0" shapeId="0">
      <text>
        <r>
          <rPr>
            <sz val="8"/>
            <color indexed="81"/>
            <rFont val="Tahoma"/>
            <family val="2"/>
          </rPr>
          <t xml:space="preserve">High assurance
Reasonable assurance
Limited assurance
Very limited assurance
Not applicable
</t>
        </r>
      </text>
    </comment>
    <comment ref="I2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29" authorId="0" shapeId="0">
      <text>
        <r>
          <rPr>
            <sz val="8"/>
            <color indexed="81"/>
            <rFont val="Tahoma"/>
            <family val="2"/>
          </rPr>
          <t xml:space="preserve">High assurance
Reasonable assurance
Limited assurance
Very limited assurance
Not applicable
</t>
        </r>
      </text>
    </comment>
    <comment ref="I3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0" authorId="0" shapeId="0">
      <text>
        <r>
          <rPr>
            <sz val="8"/>
            <color indexed="81"/>
            <rFont val="Tahoma"/>
            <family val="2"/>
          </rPr>
          <t xml:space="preserve">High assurance
Reasonable assurance
Limited assurance
Very limited assurance
Not applicable
</t>
        </r>
      </text>
    </comment>
    <comment ref="I3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3" authorId="0" shapeId="0">
      <text>
        <r>
          <rPr>
            <sz val="8"/>
            <color indexed="81"/>
            <rFont val="Tahoma"/>
            <family val="2"/>
          </rPr>
          <t xml:space="preserve">High assurance
Reasonable assurance
Limited assurance
Very limited assurance
Not applicable
</t>
        </r>
      </text>
    </comment>
    <comment ref="I3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4" authorId="0" shapeId="0">
      <text>
        <r>
          <rPr>
            <sz val="8"/>
            <color indexed="81"/>
            <rFont val="Tahoma"/>
            <family val="2"/>
          </rPr>
          <t xml:space="preserve">High assurance
Reasonable assurance
Limited assurance
Very limited assurance
Not applicable
</t>
        </r>
      </text>
    </comment>
    <comment ref="I3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7" authorId="0" shapeId="0">
      <text>
        <r>
          <rPr>
            <sz val="8"/>
            <color indexed="81"/>
            <rFont val="Tahoma"/>
            <family val="2"/>
          </rPr>
          <t xml:space="preserve">High assurance
Reasonable assurance
Limited assurance
Very limited assurance
Not applicable
</t>
        </r>
      </text>
    </comment>
    <comment ref="I3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8" authorId="0" shapeId="0">
      <text>
        <r>
          <rPr>
            <sz val="8"/>
            <color indexed="81"/>
            <rFont val="Tahoma"/>
            <family val="2"/>
          </rPr>
          <t xml:space="preserve">High assurance
Reasonable assurance
Limited assurance
Very limited assurance
Not applicable
</t>
        </r>
      </text>
    </comment>
    <comment ref="I3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39" authorId="0" shapeId="0">
      <text>
        <r>
          <rPr>
            <sz val="8"/>
            <color indexed="81"/>
            <rFont val="Tahoma"/>
            <family val="2"/>
          </rPr>
          <t xml:space="preserve">High assurance
Reasonable assurance
Limited assurance
Very limited assurance
Not applicable
</t>
        </r>
      </text>
    </comment>
    <comment ref="I4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0" authorId="0" shapeId="0">
      <text>
        <r>
          <rPr>
            <sz val="8"/>
            <color indexed="81"/>
            <rFont val="Tahoma"/>
            <family val="2"/>
          </rPr>
          <t xml:space="preserve">High assurance
Reasonable assurance
Limited assurance
Very limited assurance
Not applicable
</t>
        </r>
      </text>
    </comment>
    <comment ref="I4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3" authorId="0" shapeId="0">
      <text>
        <r>
          <rPr>
            <sz val="8"/>
            <color indexed="81"/>
            <rFont val="Tahoma"/>
            <family val="2"/>
          </rPr>
          <t xml:space="preserve">High assurance
Reasonable assurance
Limited assurance
Very limited assurance
Not applicable
</t>
        </r>
      </text>
    </comment>
    <comment ref="I4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4" authorId="0" shapeId="0">
      <text>
        <r>
          <rPr>
            <sz val="8"/>
            <color indexed="81"/>
            <rFont val="Tahoma"/>
            <family val="2"/>
          </rPr>
          <t xml:space="preserve">High assurance
Reasonable assurance
Limited assurance
Very limited assurance
Not applicable
</t>
        </r>
      </text>
    </comment>
    <comment ref="I47"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7" authorId="0" shapeId="0">
      <text>
        <r>
          <rPr>
            <sz val="8"/>
            <color indexed="81"/>
            <rFont val="Tahoma"/>
            <family val="2"/>
          </rPr>
          <t xml:space="preserve">High assurance
Reasonable assurance
Limited assurance
Very limited assurance
Not applicable
</t>
        </r>
      </text>
    </comment>
    <comment ref="I48"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8" authorId="0" shapeId="0">
      <text>
        <r>
          <rPr>
            <sz val="8"/>
            <color indexed="81"/>
            <rFont val="Tahoma"/>
            <family val="2"/>
          </rPr>
          <t xml:space="preserve">High assurance
Reasonable assurance
Limited assurance
Very limited assurance
Not applicable
</t>
        </r>
      </text>
    </comment>
    <comment ref="I49"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49" authorId="0" shapeId="0">
      <text>
        <r>
          <rPr>
            <sz val="8"/>
            <color indexed="81"/>
            <rFont val="Tahoma"/>
            <family val="2"/>
          </rPr>
          <t xml:space="preserve">High assurance
Reasonable assurance
Limited assurance
Very limited assurance
Not applicable
</t>
        </r>
      </text>
    </comment>
    <comment ref="I50"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0" authorId="0" shapeId="0">
      <text>
        <r>
          <rPr>
            <sz val="8"/>
            <color indexed="81"/>
            <rFont val="Tahoma"/>
            <family val="2"/>
          </rPr>
          <t xml:space="preserve">High assurance
Reasonable assurance
Limited assurance
Very limited assurance
Not applicable
</t>
        </r>
      </text>
    </comment>
    <comment ref="I53"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3" authorId="0" shapeId="0">
      <text>
        <r>
          <rPr>
            <sz val="8"/>
            <color indexed="81"/>
            <rFont val="Tahoma"/>
            <family val="2"/>
          </rPr>
          <t xml:space="preserve">High assurance
Reasonable assurance
Limited assurance
Very limited assurance
Not applicable
</t>
        </r>
      </text>
    </comment>
    <comment ref="I54"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4" authorId="0" shapeId="0">
      <text>
        <r>
          <rPr>
            <sz val="8"/>
            <color indexed="81"/>
            <rFont val="Tahoma"/>
            <family val="2"/>
          </rPr>
          <t xml:space="preserve">High assurance
Reasonable assurance
Limited assurance
Very limited assurance
Not applicable
</t>
        </r>
      </text>
    </comment>
    <comment ref="I55" authorId="0" shapeId="0">
      <text>
        <r>
          <rPr>
            <sz val="8"/>
            <color indexed="81"/>
            <rFont val="Tahoma"/>
            <family val="2"/>
          </rPr>
          <t xml:space="preserve">High, critical we get this right
Medium to high important we get this right
Medium priority
Medium to low, first choice of optional items
Low, nice to have, optional item
</t>
        </r>
      </text>
    </comment>
    <comment ref="J55" authorId="0" shapeId="0">
      <text>
        <r>
          <rPr>
            <sz val="8"/>
            <color indexed="81"/>
            <rFont val="Tahoma"/>
            <family val="2"/>
          </rPr>
          <t xml:space="preserve">High assurance
Reasonable assurance
Limited assurance
Very limited assurance
Not applicable
</t>
        </r>
      </text>
    </comment>
  </commentList>
</comments>
</file>

<file path=xl/sharedStrings.xml><?xml version="1.0" encoding="utf-8"?>
<sst xmlns="http://schemas.openxmlformats.org/spreadsheetml/2006/main" count="409" uniqueCount="124">
  <si>
    <t>Category</t>
  </si>
  <si>
    <t>Sub-category</t>
  </si>
  <si>
    <t>POPI Act Reference</t>
  </si>
  <si>
    <t>Action items</t>
  </si>
  <si>
    <t>Who to do this</t>
  </si>
  <si>
    <t>By when</t>
  </si>
  <si>
    <t>Part B: Information Officer (Duties of Information Officer)</t>
  </si>
  <si>
    <t>Condition 7: Security Safeguards</t>
  </si>
  <si>
    <t>minimise personal information being transported;</t>
  </si>
  <si>
    <t>log the transfer in and out where appropriate and check to ensure that personal information is received; and</t>
  </si>
  <si>
    <t>Info sharing &amp; subject access</t>
  </si>
  <si>
    <t>personal information sharing policy</t>
  </si>
  <si>
    <t>Your policies, procedures and guidance should set out how staff ought to respond to sharing requests in the appropriate manner. You should:</t>
  </si>
  <si>
    <t>have an appropriate policy in place setting out when it is appropriate to share and/or disclose personal information;</t>
  </si>
  <si>
    <t>ensure your policy and processes have considered how staff will ensure that sharing is legal, how the accuracy of the personal information will be maintained and what security measures should be put in place prior to any sharing of information;</t>
  </si>
  <si>
    <t>detail in your policy how compliance with these requirements will be achieved; and communicate the policy framework to all staff.</t>
  </si>
  <si>
    <t>Accountability</t>
  </si>
  <si>
    <t>It is good practice to nominate a senior, experienced person to take on overall responsibility for information sharing, ensuring compliance with the law, and providing advice to staff faced with making decisions about such sharing. You should:</t>
  </si>
  <si>
    <t>appoint a suitable senior experienced person(s) and ensure the role is detailed within policy;</t>
  </si>
  <si>
    <t>provide suitable training to the individual(s) to enable them to fulfil the role.</t>
  </si>
  <si>
    <t>Staff training</t>
  </si>
  <si>
    <t>It is essential to provide appropriate training to staff that are likely to make significant decisions about personal information sharing or have access to shared personal information. The nature of the training will depend on their role within the sharing process. You should:</t>
  </si>
  <si>
    <t>provide adequate training on an ongoing basis for staff that are regularly required to make decisions regarding whether or not personal information should be shared with third parties;</t>
  </si>
  <si>
    <t>ensure staff with specific responsibility for management or oversight of information sharing processes complete appropriate training to allow then to fulfil this role; and</t>
  </si>
  <si>
    <t>maintain staff awareness through materials such as posters, office wide emails, intranet updates or personal information sharing content in newsletters.</t>
  </si>
  <si>
    <t>Decision log</t>
  </si>
  <si>
    <t>Your business should be able to justify the reasons why you decided to share specific personal information. Such sharing should be lawful and comply with any statutory restrictions in place on your organisations. In addition there should be an appropriate legal basis under one of the gateways or “conditions for processing” set out in the POPI Act unless a relevant exemption from the POPI Act applies. You should:</t>
  </si>
  <si>
    <t>maintain a log of all decisions to share personal information. Review it regularly to ensure that decisions to share personal information are well founded and compliant. This also helps to identify areas where large quantities of personal information are being shared routinely and therefore there is a need to formalise this with an information sharing agreement; and</t>
  </si>
  <si>
    <t>where personal information is being shared routinely, implement appropriate personal information sharing agreements (PISA) with all parties which are reviewed on a regular basis and recorded on a central PISA Log.</t>
  </si>
  <si>
    <t>Information sharing agreements</t>
  </si>
  <si>
    <t>In some instances you may need to agree and regularise the way you share personal information. This may become clear from the volume of ad hoc requests being received from a particular organisation or due to the introduction of a new process which will require the sharing of large quantities of personal information. You should:</t>
  </si>
  <si>
    <t>complete a legal compliance assessment prior to introducing a new information sharing agreement to ensure that your business has legal authority to share the information and that such sharing complies with the requirements of the POPI Act;</t>
  </si>
  <si>
    <t>regularly review information sharing arrangements to ensure they still reflect the current needs of your business and are compliant with the POPI Act.</t>
  </si>
  <si>
    <t>Such reviews should address whether the personal information is still needed to fulfil the purposes for which it is being shared and whether the PISA reflect current personal information sharing arrangements.</t>
  </si>
  <si>
    <t>In order for the sharing of personal information to be considered fair and lawful the POPI Act imposes a requirement on organisations to explain to individuals how they will use personal information which they collect and who they will share it with. In such personal information sharing contexts it is important to explain:</t>
  </si>
  <si>
    <t>who you are;</t>
  </si>
  <si>
    <t>why you are going to share personal information; and</t>
  </si>
  <si>
    <t>who you are going to share it with – this could be actual named organisations or types of organisation; and</t>
  </si>
  <si>
    <t>provide further information if the situation where the nature of the sharing is such that some aspects of it would not be in the “reasonable expectations” of the individual that you would use their personal information in that way in order to allow the sharing to be considered fair.</t>
  </si>
  <si>
    <t>Most organisations are required by statute to provide the Information Regulator with certain details regarding their processing of personal information via the PAIA manual.</t>
  </si>
  <si>
    <t>When you intend to share personal information with another organisation or group of organisations you should: check whether you need to update your PAIA manual to describe this.</t>
  </si>
  <si>
    <t>When any part of the PAIA manual entry becomes inaccurate or incomplete, for example because you are now disclosing information to a new type of organisation, you must inform the Regulator as soon as practical and in any event within 28 days.</t>
  </si>
  <si>
    <t>Security measures</t>
  </si>
  <si>
    <t>The POPI Act requires organisations to have appropriate technical and organisational measures in place to protect shared personal information. In some instances you may transfer personal information to another organisation but still remain responsible for its security. You should:</t>
  </si>
  <si>
    <t>always use an appropriate form of transport e.g. secure courier for sensitive paper based personal information and encryption on email, secure file transfer protocol (SFTP) or Virtual Private Network (VPN) for electronic files;</t>
  </si>
  <si>
    <t>employ security measures to safeguard the personal information in transit such as tamper evident packaging, and storage on encrypted devices.</t>
  </si>
  <si>
    <t>Subject access process</t>
  </si>
  <si>
    <t>Responsibility for responding to subject access requests should be assigned to one or more individuals. You should:</t>
  </si>
  <si>
    <t>implement a documented process for processing subject access requests efficiently and in accordance with the POPI Act; and</t>
  </si>
  <si>
    <t>ensure the documented process has been approved by senior management and made readily available to personnel.</t>
  </si>
  <si>
    <t>Accountability and training</t>
  </si>
  <si>
    <t>All staff should be briefed on their responsibilities in relation to the identifying, processing and escalating subject access requests. You should:</t>
  </si>
  <si>
    <t>provide appropriate training as part of any induction training on or shortly after appointment;</t>
  </si>
  <si>
    <t>ensure all staff receive updates and refresher training at regular intervals thereafter to maintain levels of awareness;</t>
  </si>
  <si>
    <t>utilise awareness materials such as posters, office wide emails, intranet updates, newsletters; and</t>
  </si>
  <si>
    <t>give staff with specific subject access request responsibilities such as processing, logging or overseeing responses to subject access requests appropriate training in order to allow them to carry out their role effectively.</t>
  </si>
  <si>
    <t>Compliance monitoring</t>
  </si>
  <si>
    <t>It is important to monitor compliance to policy. You should:</t>
  </si>
  <si>
    <t>periodically review the documented process and, where appropriate, update it to ensure it remains adequate and relevant;</t>
  </si>
  <si>
    <t>put mechanisms in place to regularly monitor and report on agreed performance measures, and any recommendations or lessons learned are applied; and</t>
  </si>
  <si>
    <t>consider maintaining records showing measures and reporting, eg management information/KPI, meeting minutes, emails, etc</t>
  </si>
  <si>
    <t>High, critical we get this right</t>
  </si>
  <si>
    <t>Medium to high important we get this right</t>
  </si>
  <si>
    <t>Medium to low, first choice of optional items</t>
  </si>
  <si>
    <t>Low, nice to have, optional item</t>
  </si>
  <si>
    <t>priority</t>
  </si>
  <si>
    <t>name 1</t>
  </si>
  <si>
    <t>name 2</t>
  </si>
  <si>
    <t>name 3</t>
  </si>
  <si>
    <t>name 4</t>
  </si>
  <si>
    <t>name 5</t>
  </si>
  <si>
    <t>name 6</t>
  </si>
  <si>
    <t>name 7</t>
  </si>
  <si>
    <t>name 8</t>
  </si>
  <si>
    <t>name 9</t>
  </si>
  <si>
    <t>name 10</t>
  </si>
  <si>
    <t>Priority</t>
  </si>
  <si>
    <t>Assessment</t>
  </si>
  <si>
    <t>High assurance</t>
  </si>
  <si>
    <t>Reasonable assurance</t>
  </si>
  <si>
    <t>Limited assurance</t>
  </si>
  <si>
    <t>Very limited assurance</t>
  </si>
  <si>
    <t>Not applicable</t>
  </si>
  <si>
    <t>assurance</t>
  </si>
  <si>
    <t>Topic #</t>
  </si>
  <si>
    <t>Part B: Information Officer (Duties of Information Officer); Condition 7: Security Safeguards</t>
  </si>
  <si>
    <t>TOTAL RATINGS</t>
  </si>
  <si>
    <t>Total ratings</t>
  </si>
  <si>
    <t>Comments</t>
  </si>
  <si>
    <t>Notes</t>
  </si>
  <si>
    <t xml:space="preserve"> </t>
  </si>
  <si>
    <t>name 11</t>
  </si>
  <si>
    <t>name 12</t>
  </si>
  <si>
    <t>name 13</t>
  </si>
  <si>
    <t>name 14</t>
  </si>
  <si>
    <t>name 15</t>
  </si>
  <si>
    <t>name 16</t>
  </si>
  <si>
    <t>name 17</t>
  </si>
  <si>
    <t>name 18</t>
  </si>
  <si>
    <t>name 19</t>
  </si>
  <si>
    <t>name 20</t>
  </si>
  <si>
    <t>name</t>
  </si>
  <si>
    <t>Question #</t>
  </si>
  <si>
    <t>Introduction</t>
  </si>
  <si>
    <t xml:space="preserve">This tool has been adapted from the ICO SME Toolkit which is available under Open Government Licence for commercial and non-commercial use. Attributioon as required by the ICO: Information Commissioner’s Office, Data protection self assessment toolkit, 2016. licensed under the Open Government Licence. For more information please visit https://ico.org.uk/global/copyright-and-re-use-of-materials/ </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</si>
  <si>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</si>
  <si>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</si>
  <si>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</si>
  <si>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</si>
  <si>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</si>
  <si>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Assessment completed by (name)</t>
  </si>
  <si>
    <t>Completion date (insert date)</t>
  </si>
  <si>
    <t>On behalf of Business Unit (insert unit)</t>
  </si>
  <si>
    <t xml:space="preserve">This tool also allows ratings to be given for each of the assessment tiems in terms of who is repsonsible, by when the item must be actioned, the priority and the assessment. </t>
  </si>
  <si>
    <t>The ICO assurance rating scale is used.</t>
  </si>
  <si>
    <t>The assessment is supported  by two graphs for assurance and priority ratings.</t>
  </si>
  <si>
    <t>This Assessment Tool covers Information sharing &amp; subject access topics and can capture remedial action for each assessment item.</t>
  </si>
  <si>
    <t>Importance count</t>
  </si>
  <si>
    <t>Assurance count</t>
  </si>
  <si>
    <t>Assurance score</t>
  </si>
  <si>
    <t>TOTAL APPLICABLE</t>
  </si>
  <si>
    <t>%age score versus maximum score</t>
  </si>
  <si>
    <t>Max SCORE</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</si>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</sst>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10" x14ac:knownFonts="1">
    <font>
      <sz val="11"/>
      <color theme="1"/>
      <name val="Calibri"/>
      <family val="2"/>
      <scheme val="minor"/>
    </font>
    <font>
      <sz val="11"/>
      <color theme="1"/>
      <name val="Calibri"/>
      <family val="2"/>
      <scheme val="minor"/>
    </font>
    <font>
      <sz val="12"/>
      <color theme="1"/>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sz val="12"/>
      <name val="Arial"/>
      <family val="2"/>
    </font>
    <font>
      <sz val="8"/>
      <color indexed="81"/>
      <name val="Tahoma"/>
      <family val="2"/>
    </font>
    <font>
      <b/>
      <sz val="11"/>
      <color theme="1"/>
      <name val="Calibri"/>
      <family val="2"/>
      <scheme val="minor"/>
    </font>
    <font>
      <b/>
      <sz val="14"/>
      <color theme="1"/>
      <name val="Calibri"/>
      <family val="2"/>
      <scheme val="minor"/>
    </font>
  </fonts>
  <fills count="2">
    <fill>
      <patternFill patternType="none"/>
    </fill>
    <fill>
      <patternFill patternType="gray125"/>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60">
    <xf numFmtId="0" fontId="0" fillId="0" borderId="0" xfId="0"/>
    <xf numFmtId="0" fontId="6" fillId="0" borderId="0" xfId="0" applyFont="1" applyAlignment="1" applyProtection="1">
      <alignment horizontal="left" wrapText="1"/>
    </xf>
    <xf numFmtId="0" fontId="0" fillId="0" borderId="0" xfId="0" applyAlignment="1">
      <alignment horizontal="left"/>
    </xf>
    <xf numFmtId="0" fontId="0" fillId="0" borderId="1" xfId="0" applyBorder="1" applyAlignment="1">
      <alignment horizontal="left" vertical="top"/>
    </xf>
    <xf numFmtId="0" fontId="2" fillId="0" borderId="1" xfId="0" applyFont="1" applyBorder="1" applyAlignment="1" applyProtection="1">
      <alignment horizontal="left" vertical="top" wrapText="1"/>
      <protection locked="0"/>
    </xf>
    <xf numFmtId="0" fontId="0" fillId="0" borderId="1" xfId="0" applyBorder="1" applyAlignment="1">
      <alignment horizontal="left" vertical="top" wrapText="1"/>
    </xf>
    <xf numFmtId="0" fontId="0" fillId="0" borderId="1" xfId="0" applyBorder="1" applyAlignment="1">
      <alignment horizontal="center" vertical="top"/>
    </xf>
    <xf numFmtId="0" fontId="0" fillId="0" borderId="1" xfId="0" applyBorder="1" applyAlignment="1" applyProtection="1">
      <alignment horizontal="left" vertical="top" wrapText="1"/>
      <protection locked="0"/>
    </xf>
    <xf numFmtId="164" fontId="2" fillId="0" borderId="1" xfId="0" applyNumberFormat="1" applyFont="1" applyBorder="1" applyAlignment="1" applyProtection="1">
      <alignment horizontal="center" vertical="top" wrapText="1"/>
      <protection locked="0"/>
    </xf>
    <xf numFmtId="164" fontId="0" fillId="0" borderId="1" xfId="0" applyNumberFormat="1" applyBorder="1" applyAlignment="1">
      <alignment horizontal="left" vertical="top" wrapText="1"/>
    </xf>
    <xf numFmtId="164" fontId="0" fillId="0" borderId="1" xfId="0" applyNumberFormat="1" applyBorder="1" applyAlignment="1">
      <alignment horizontal="center" vertical="top"/>
    </xf>
    <xf numFmtId="0" fontId="0" fillId="0" borderId="1" xfId="0" applyBorder="1" applyAlignment="1" applyProtection="1">
      <alignment vertical="top" wrapText="1"/>
      <protection locked="0"/>
    </xf>
    <xf numFmtId="164" fontId="5" fillId="0" borderId="1" xfId="0" applyNumberFormat="1" applyFont="1" applyBorder="1" applyAlignment="1" applyProtection="1">
      <alignment horizontal="center" vertical="top" wrapText="1"/>
      <protection locked="0"/>
    </xf>
    <xf numFmtId="0" fontId="3" fillId="0" borderId="1" xfId="0" applyFont="1" applyBorder="1" applyAlignment="1">
      <alignment horizontal="left" vertical="top" wrapText="1"/>
    </xf>
    <xf numFmtId="0" fontId="0" fillId="0" borderId="1" xfId="0" applyBorder="1" applyAlignment="1" applyProtection="1">
      <alignment horizontal="center" vertical="top" wrapText="1"/>
      <protection locked="0"/>
    </xf>
    <xf numFmtId="0" fontId="3" fillId="0" borderId="1" xfId="0" applyFont="1" applyBorder="1" applyAlignment="1">
      <alignment horizontal="center" vertical="top" wrapText="1"/>
    </xf>
    <xf numFmtId="164" fontId="5" fillId="0" borderId="1" xfId="0" applyNumberFormat="1" applyFont="1" applyBorder="1" applyAlignment="1">
      <alignment horizontal="center" vertical="top" wrapText="1"/>
    </xf>
    <xf numFmtId="164" fontId="2" fillId="0" borderId="1" xfId="0" applyNumberFormat="1" applyFont="1" applyBorder="1" applyAlignment="1" applyProtection="1">
      <alignment horizontal="left" vertical="top" wrapText="1"/>
      <protection locked="0"/>
    </xf>
    <xf numFmtId="0" fontId="4" fillId="0" borderId="1" xfId="0" applyFont="1" applyBorder="1" applyAlignment="1">
      <alignment horizontal="center" vertical="top" wrapText="1"/>
    </xf>
    <xf numFmtId="0" fontId="5" fillId="0" borderId="1" xfId="0" applyFont="1" applyBorder="1" applyAlignment="1">
      <alignment horizontal="center" vertical="top" wrapText="1"/>
    </xf>
    <xf numFmtId="0" fontId="1" fillId="0" borderId="1" xfId="0" applyFont="1" applyBorder="1" applyAlignment="1">
      <alignment horizontal="left" vertical="top" wrapText="1"/>
    </xf>
    <xf numFmtId="0" fontId="8" fillId="0" borderId="0" xfId="0" applyFont="1" applyAlignment="1">
      <alignment horizontal="center" vertical="top"/>
    </xf>
    <xf numFmtId="0" fontId="0" fillId="0" borderId="0" xfId="0" applyAlignment="1">
      <alignment vertical="top" wrapText="1"/>
    </xf>
    <xf numFmtId="0" fontId="0" fillId="0" borderId="0" xfId="0" applyAlignment="1">
      <alignment vertical="top"/>
    </xf>
    <xf numFmtId="0" fontId="2" fillId="0" borderId="2" xfId="0" applyFont="1" applyBorder="1" applyAlignment="1" applyProtection="1">
      <alignment horizontal="center" vertical="top" wrapText="1"/>
      <protection locked="0"/>
    </xf>
    <xf numFmtId="0" fontId="0" fillId="0" borderId="2" xfId="0" applyBorder="1" applyAlignment="1" applyProtection="1">
      <alignment horizontal="center" vertical="top" wrapText="1"/>
      <protection locked="0"/>
    </xf>
    <xf numFmtId="0" fontId="0" fillId="0" borderId="0" xfId="0"/>
    <xf numFmtId="0" fontId="5" fillId="0" borderId="0" xfId="0" applyFont="1" applyAlignment="1">
      <alignment vertical="top"/>
    </xf>
    <xf numFmtId="0" fontId="2" fillId="0" borderId="0" xfId="0" applyFont="1" applyAlignment="1">
      <alignment horizontal="justify" vertical="top"/>
    </xf>
    <xf numFmtId="0" fontId="2" fillId="0" borderId="0" xfId="0" applyFont="1" applyAlignment="1">
      <alignment vertical="top" wrapText="1"/>
    </xf>
    <xf numFmtId="0" fontId="0" fillId="0" borderId="0" xfId="0" applyAlignment="1"/>
    <xf numFmtId="0" fontId="8" fillId="0" borderId="0" xfId="0" applyFont="1" applyAlignment="1">
      <alignment horizontal="right" vertical="top" wrapText="1"/>
    </xf>
    <xf numFmtId="0" fontId="0" fillId="0" borderId="0" xfId="0" applyAlignment="1" applyProtection="1">
      <alignment horizontal="center" vertical="top"/>
      <protection locked="0"/>
    </xf>
    <xf numFmtId="0" fontId="3" fillId="0" borderId="6" xfId="0" applyFont="1" applyBorder="1" applyAlignment="1">
      <alignment horizontal="center" vertical="top" wrapText="1"/>
    </xf>
    <xf numFmtId="0" fontId="3" fillId="0" borderId="7" xfId="0" applyFont="1" applyBorder="1" applyAlignment="1">
      <alignment horizontal="center" vertical="top" wrapText="1"/>
    </xf>
    <xf numFmtId="0" fontId="1" fillId="0" borderId="7" xfId="0" applyFont="1" applyBorder="1" applyAlignment="1">
      <alignment horizontal="left" vertical="top" wrapText="1"/>
    </xf>
    <xf numFmtId="0" fontId="3" fillId="0" borderId="7" xfId="0" applyFont="1" applyBorder="1" applyAlignment="1">
      <alignment horizontal="left" vertical="top" wrapText="1"/>
    </xf>
    <xf numFmtId="0" fontId="2" fillId="0" borderId="8" xfId="0" applyFont="1" applyBorder="1" applyAlignment="1" applyProtection="1">
      <alignment horizontal="center" vertical="top" wrapText="1"/>
      <protection locked="0"/>
    </xf>
    <xf numFmtId="0" fontId="0" fillId="0" borderId="0" xfId="0" applyAlignment="1">
      <alignment horizontal="right" vertical="top"/>
    </xf>
    <xf numFmtId="0" fontId="0" fillId="0" borderId="0" xfId="0" applyAlignment="1">
      <alignment horizontal="center"/>
    </xf>
    <xf numFmtId="0" fontId="8" fillId="0" borderId="1" xfId="0" applyFont="1" applyBorder="1" applyAlignment="1" applyProtection="1">
      <alignment vertical="top" wrapText="1"/>
      <protection locked="0"/>
    </xf>
    <xf numFmtId="10" fontId="0" fillId="0" borderId="1" xfId="0" applyNumberFormat="1" applyBorder="1" applyAlignment="1">
      <alignment horizontal="center" vertical="top"/>
    </xf>
    <xf numFmtId="0" fontId="0" fillId="0" borderId="0" xfId="0" applyAlignment="1">
      <alignment horizontal="center" vertical="top"/>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center" vertical="top" wrapText="1"/>
    </xf>
    <xf numFmtId="0" fontId="0" fillId="0" borderId="7" xfId="0" applyBorder="1"/>
    <xf numFmtId="0" fontId="0" fillId="0" borderId="8" xfId="0" applyBorder="1"/>
    <xf numFmtId="0" fontId="0" fillId="0" borderId="9" xfId="0" applyBorder="1"/>
    <xf numFmtId="0" fontId="0" fillId="0" borderId="0" xfId="0"/>
    <xf numFmtId="0" fontId="0" fillId="0" borderId="10" xfId="0" applyBorder="1"/>
    <xf numFmtId="0" fontId="0" fillId="0" borderId="11" xfId="0" applyBorder="1"/>
    <xf numFmtId="0" fontId="0" fillId="0" borderId="12" xfId="0" applyBorder="1"/>
    <xf numFmtId="0" fontId="0" fillId="0" borderId="13" xfId="0" applyBorder="1"/>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0" fillId="0" borderId="0" xfId="0" applyAlignment="1">
      <alignment vertical="center"/>
    </xf>
    <xf numFmtId="0" fontId="9" fillId="0" borderId="0" xfId="0" applyFont="1" applyAlignment="1">
      <alignment horizontal="center" vertical="top" wrapText="1"/>
    </xf>
  </cellXfs>
  <cellStyles count="1">
    <cellStyle name="Normal" xfId="0" builtinId="0"/>
  </cellStyles>
  <dxfs count="25">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C7CE"/>
        </patternFill>
      </fill>
    </dxf>
    <dxf>
      <fill>
        <patternFill>
          <bgColor rgb="FFFF0000"/>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9999"/>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99CC"/>
        </patternFill>
      </fill>
    </dxf>
    <dxf>
      <font>
        <color theme="0"/>
      </font>
      <fill>
        <patternFill>
          <bgColor rgb="FFFF0000"/>
        </patternFill>
      </fill>
    </dxf>
  </dxfs>
  <tableStyles count="0" defaultTableStyle="TableStyleMedium9" defaultPivotStyle="PivotStyleLight16"/>
  <colors>
    <mruColors>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Info sharing &amp; subject access priority</a:t>
            </a:r>
          </a:p>
        </c:rich>
      </c:tx>
      <c:overlay val="0"/>
    </c:title>
    <c:autoTitleDeleted val="0"/>
    <c:plotArea>
      <c:layout/>
      <c:barChart>
        <c:barDir val="col"/>
        <c:grouping val="clustered"/>
        <c:varyColors val="0"/>
        <c:ser>
          <c:idx val="0"/>
          <c:order val="0"/>
          <c:invertIfNegative val="0"/>
          <c:cat>
            <c:strRef>
              <c:f>Assessment!$H$57:$H$62</c:f>
              <c:strCache>
                <c:ptCount val="6"/>
                <c:pt idx="0">
                  <c:v>High, critical we get this right</c:v>
                </c:pt>
                <c:pt idx="1">
                  <c:v>Medium to high important we get this right</c:v>
                </c:pt>
                <c:pt idx="2">
                  <c:v>Medium to low, first choice of optional items</c:v>
                </c:pt>
                <c:pt idx="3">
                  <c:v>Low, nice to have, optional item</c:v>
                </c:pt>
                <c:pt idx="4">
                  <c:v>Not applicable</c:v>
                </c:pt>
                <c:pt idx="5">
                  <c:v>Total ratings</c:v>
                </c:pt>
              </c:strCache>
            </c:strRef>
          </c:cat>
          <c:val>
            <c:numRef>
              <c:f>Assessment!$I$57:$I$62</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876816"/>
        <c:axId val="348877208"/>
      </c:barChart>
      <c:catAx>
        <c:axId val="348876816"/>
        <c:scaling>
          <c:orientation val="minMax"/>
        </c:scaling>
        <c:delete val="0"/>
        <c:axPos val="b"/>
        <c:numFmt formatCode="General" sourceLinked="0"/>
        <c:majorTickMark val="out"/>
        <c:minorTickMark val="none"/>
        <c:tickLblPos val="nextTo"/>
        <c:crossAx val="348877208"/>
        <c:crosses val="autoZero"/>
        <c:auto val="1"/>
        <c:lblAlgn val="ctr"/>
        <c:lblOffset val="100"/>
        <c:noMultiLvlLbl val="0"/>
      </c:catAx>
      <c:valAx>
        <c:axId val="348877208"/>
        <c:scaling>
          <c:orientation val="minMax"/>
          <c:max val="32"/>
          <c:min val="0"/>
        </c:scaling>
        <c:delete val="0"/>
        <c:axPos val="l"/>
        <c:majorGridlines/>
        <c:numFmt formatCode="General" sourceLinked="1"/>
        <c:majorTickMark val="out"/>
        <c:minorTickMark val="none"/>
        <c:tickLblPos val="nextTo"/>
        <c:crossAx val="348876816"/>
        <c:crosses val="autoZero"/>
        <c:crossBetween val="between"/>
        <c:majorUnit val="4"/>
      </c:valAx>
    </c:plotArea>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800" b="1" i="0" u="none" strike="noStrike" baseline="0"/>
              <a:t>Info sharing &amp; subject access </a:t>
            </a:r>
            <a:r>
              <a:rPr lang="en-US"/>
              <a:t>assessment</a:t>
            </a:r>
          </a:p>
        </c:rich>
      </c:tx>
      <c:overlay val="0"/>
    </c:title>
    <c:autoTitleDeleted val="0"/>
    <c:plotArea>
      <c:layout/>
      <c:barChart>
        <c:barDir val="col"/>
        <c:grouping val="clustered"/>
        <c:varyColors val="0"/>
        <c:ser>
          <c:idx val="0"/>
          <c:order val="0"/>
          <c:invertIfNegative val="0"/>
          <c:cat>
            <c:strRef>
              <c:f>Assessment!$K$57:$K$62</c:f>
              <c:strCache>
                <c:ptCount val="6"/>
                <c:pt idx="0">
                  <c:v>High assurance</c:v>
                </c:pt>
                <c:pt idx="1">
                  <c:v>Reasonable assurance</c:v>
                </c:pt>
                <c:pt idx="2">
                  <c:v>Limited assurance</c:v>
                </c:pt>
                <c:pt idx="3">
                  <c:v>Very limited assurance</c:v>
                </c:pt>
                <c:pt idx="4">
                  <c:v>Not applicable</c:v>
                </c:pt>
                <c:pt idx="5">
                  <c:v>TOTAL RATINGS</c:v>
                </c:pt>
              </c:strCache>
            </c:strRef>
          </c:cat>
          <c:val>
            <c:numRef>
              <c:f>Assessment!$J$57:$J$62</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431956816"/>
        <c:axId val="431957600"/>
      </c:barChart>
      <c:catAx>
        <c:axId val="431956816"/>
        <c:scaling>
          <c:orientation val="minMax"/>
        </c:scaling>
        <c:delete val="0"/>
        <c:axPos val="b"/>
        <c:numFmt formatCode="General" sourceLinked="0"/>
        <c:majorTickMark val="out"/>
        <c:minorTickMark val="none"/>
        <c:tickLblPos val="nextTo"/>
        <c:crossAx val="431957600"/>
        <c:crosses val="autoZero"/>
        <c:auto val="1"/>
        <c:lblAlgn val="ctr"/>
        <c:lblOffset val="100"/>
        <c:noMultiLvlLbl val="0"/>
      </c:catAx>
      <c:valAx>
        <c:axId val="431957600"/>
        <c:scaling>
          <c:orientation val="minMax"/>
          <c:max val="32"/>
          <c:min val="0"/>
        </c:scaling>
        <c:delete val="0"/>
        <c:axPos val="l"/>
        <c:majorGridlines/>
        <c:numFmt formatCode="General" sourceLinked="1"/>
        <c:majorTickMark val="out"/>
        <c:minorTickMark val="none"/>
        <c:tickLblPos val="nextTo"/>
        <c:crossAx val="431956816"/>
        <c:crosses val="autoZero"/>
        <c:crossBetween val="between"/>
        <c:majorUnit val="4"/>
      </c:valAx>
    </c:plotArea>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415925</xdr:colOff>
      <xdr:row>1</xdr:row>
      <xdr:rowOff>25400</xdr:rowOff>
    </xdr:from>
    <xdr:to>
      <xdr:col>8</xdr:col>
      <xdr:colOff>111125</xdr:colOff>
      <xdr:row>15</xdr:row>
      <xdr:rowOff>99483</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444500</xdr:colOff>
      <xdr:row>16</xdr:row>
      <xdr:rowOff>130175</xdr:rowOff>
    </xdr:from>
    <xdr:to>
      <xdr:col>8</xdr:col>
      <xdr:colOff>139700</xdr:colOff>
      <xdr:row>31</xdr:row>
      <xdr:rowOff>13758</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tabSelected="1" zoomScaleNormal="100" workbookViewId="0">
      <selection activeCell="B7" sqref="B7"/>
    </sheetView>
  </sheetViews>
  <sheetFormatPr defaultRowHeight="15" x14ac:dyDescent="0.25"/>
  <cols>
    <col min="2" max="2" width="98.42578125" customWidth="1"/>
    <col min="3" max="3" width="22.28515625" customWidth="1"/>
  </cols>
  <sheetData>
    <row r="1" spans="1:3" ht="18.75" x14ac:dyDescent="0.25">
      <c r="A1" s="21"/>
      <c r="B1" s="59" t="s">
        <v>103</v>
      </c>
    </row>
    <row r="2" spans="1:3" s="23" customFormat="1" ht="30" x14ac:dyDescent="0.25">
      <c r="A2" s="21">
        <v>1</v>
      </c>
      <c r="B2" s="22" t="s">
        <v>116</v>
      </c>
    </row>
    <row r="3" spans="1:3" s="23" customFormat="1" ht="30" x14ac:dyDescent="0.25">
      <c r="A3" s="21">
        <v>2</v>
      </c>
      <c r="B3" s="22" t="s">
        <v>113</v>
      </c>
    </row>
    <row r="4" spans="1:3" s="23" customFormat="1" x14ac:dyDescent="0.25">
      <c r="A4" s="21">
        <v>3</v>
      </c>
      <c r="B4" s="22" t="s">
        <v>114</v>
      </c>
    </row>
    <row r="5" spans="1:3" s="23" customFormat="1" x14ac:dyDescent="0.25">
      <c r="A5" s="21">
        <v>4</v>
      </c>
      <c r="B5" s="22" t="s">
        <v>115</v>
      </c>
    </row>
    <row r="6" spans="1:3" ht="60" x14ac:dyDescent="0.25">
      <c r="A6" s="21">
        <v>5</v>
      </c>
      <c r="B6" s="22" t="s">
        <v>104</v>
      </c>
    </row>
    <row r="7" spans="1:3" x14ac:dyDescent="0.25">
      <c r="A7" s="21">
        <v>6</v>
      </c>
      <c r="B7" s="58" t="s">
        <v>123</v>
      </c>
    </row>
    <row r="8" spans="1:3" x14ac:dyDescent="0.25">
      <c r="B8" s="31" t="s">
        <v>110</v>
      </c>
      <c r="C8" s="32" t="s">
        <v>90</v>
      </c>
    </row>
    <row r="9" spans="1:3" x14ac:dyDescent="0.25">
      <c r="B9" s="31" t="s">
        <v>111</v>
      </c>
      <c r="C9" s="32"/>
    </row>
    <row r="10" spans="1:3" x14ac:dyDescent="0.25">
      <c r="B10" s="31" t="s">
        <v>112</v>
      </c>
      <c r="C10" s="32"/>
    </row>
  </sheetData>
  <sheetProtection selectLockedCells="1"/>
  <printOptions gridLines="1"/>
  <pageMargins left="0.70866141732283472" right="0.70866141732283472" top="0.74803149606299213" bottom="0.74803149606299213" header="0.31496062992125984" footer="0.31496062992125984"/>
  <pageSetup scale="94" orientation="landscape" verticalDpi="0" r:id="rId1"/>
  <headerFooter>
    <oddHeader>&amp;L&amp;A&amp;C&amp;F&amp;R&amp;P</oddHeader>
    <oddFooter>&amp;C©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topLeftCell="G54" zoomScaleNormal="100" workbookViewId="0">
      <selection activeCell="J55" sqref="J55"/>
    </sheetView>
  </sheetViews>
  <sheetFormatPr defaultColWidth="25.140625" defaultRowHeight="15" x14ac:dyDescent="0.25"/>
  <cols>
    <col min="1" max="2" width="10" style="6" customWidth="1"/>
    <col min="3" max="3" width="17" style="3" customWidth="1"/>
    <col min="4" max="4" width="16.85546875" style="3" customWidth="1"/>
    <col min="5" max="5" width="23.7109375" style="3" customWidth="1"/>
    <col min="6" max="6" width="33.42578125" style="3" customWidth="1"/>
    <col min="7" max="7" width="25.140625" style="3"/>
    <col min="8" max="8" width="28" style="9" customWidth="1"/>
    <col min="9" max="9" width="25.140625" style="10"/>
    <col min="10" max="10" width="28.85546875" style="10" customWidth="1"/>
    <col min="11" max="11" width="30.7109375" style="11" customWidth="1"/>
    <col min="12" max="16384" width="25.140625" style="3"/>
  </cols>
  <sheetData>
    <row r="1" spans="1:11" ht="31.5" x14ac:dyDescent="0.25">
      <c r="A1" s="18" t="s">
        <v>84</v>
      </c>
      <c r="B1" s="18" t="s">
        <v>102</v>
      </c>
      <c r="C1" s="18" t="s">
        <v>0</v>
      </c>
      <c r="D1" s="18" t="s">
        <v>1</v>
      </c>
      <c r="E1" s="18" t="s">
        <v>2</v>
      </c>
      <c r="F1" s="18" t="s">
        <v>3</v>
      </c>
      <c r="G1" s="19" t="s">
        <v>4</v>
      </c>
      <c r="H1" s="16" t="s">
        <v>5</v>
      </c>
      <c r="I1" s="16" t="s">
        <v>76</v>
      </c>
      <c r="J1" s="16" t="s">
        <v>77</v>
      </c>
      <c r="K1" s="12" t="s">
        <v>88</v>
      </c>
    </row>
    <row r="2" spans="1:11" ht="31.5" x14ac:dyDescent="0.25">
      <c r="A2" s="18" t="s">
        <v>84</v>
      </c>
      <c r="B2" s="18" t="s">
        <v>102</v>
      </c>
      <c r="C2" s="18" t="s">
        <v>0</v>
      </c>
      <c r="D2" s="18" t="s">
        <v>1</v>
      </c>
      <c r="E2" s="18" t="s">
        <v>2</v>
      </c>
      <c r="F2" s="18" t="s">
        <v>3</v>
      </c>
      <c r="G2" s="19" t="s">
        <v>4</v>
      </c>
      <c r="H2" s="16" t="s">
        <v>5</v>
      </c>
      <c r="I2" s="16" t="s">
        <v>76</v>
      </c>
      <c r="J2" s="16" t="s">
        <v>77</v>
      </c>
      <c r="K2" s="12" t="s">
        <v>88</v>
      </c>
    </row>
    <row r="3" spans="1:11" ht="47.25" x14ac:dyDescent="0.25">
      <c r="A3" s="15">
        <v>1</v>
      </c>
      <c r="B3" s="15"/>
      <c r="C3" s="5" t="s">
        <v>10</v>
      </c>
      <c r="D3" s="13" t="s">
        <v>11</v>
      </c>
      <c r="E3" s="13" t="s">
        <v>6</v>
      </c>
      <c r="F3" s="43" t="s">
        <v>12</v>
      </c>
      <c r="G3" s="44"/>
      <c r="H3" s="44"/>
      <c r="I3" s="44"/>
      <c r="J3" s="45"/>
    </row>
    <row r="4" spans="1:11" ht="63" x14ac:dyDescent="0.25">
      <c r="A4" s="15">
        <v>1</v>
      </c>
      <c r="B4" s="15">
        <v>1.1000000000000001</v>
      </c>
      <c r="C4" s="20" t="s">
        <v>10</v>
      </c>
      <c r="D4" s="13" t="s">
        <v>11</v>
      </c>
      <c r="E4" s="13" t="s">
        <v>6</v>
      </c>
      <c r="F4" s="13" t="s">
        <v>13</v>
      </c>
      <c r="G4" s="4" t="s">
        <v>90</v>
      </c>
      <c r="H4" s="17"/>
      <c r="I4" s="14"/>
      <c r="J4" s="14"/>
    </row>
    <row r="5" spans="1:11" ht="126" x14ac:dyDescent="0.25">
      <c r="A5" s="15">
        <v>1</v>
      </c>
      <c r="B5" s="15">
        <v>1.2</v>
      </c>
      <c r="C5" s="20" t="s">
        <v>10</v>
      </c>
      <c r="D5" s="13" t="s">
        <v>11</v>
      </c>
      <c r="E5" s="13" t="s">
        <v>6</v>
      </c>
      <c r="F5" s="13" t="s">
        <v>14</v>
      </c>
      <c r="G5" s="4" t="s">
        <v>90</v>
      </c>
      <c r="H5" s="17"/>
      <c r="I5" s="14"/>
      <c r="J5" s="14"/>
    </row>
    <row r="6" spans="1:11" ht="78.75" x14ac:dyDescent="0.25">
      <c r="A6" s="15">
        <v>1</v>
      </c>
      <c r="B6" s="15">
        <v>1.3</v>
      </c>
      <c r="C6" s="20" t="s">
        <v>10</v>
      </c>
      <c r="D6" s="13" t="s">
        <v>11</v>
      </c>
      <c r="E6" s="13" t="s">
        <v>6</v>
      </c>
      <c r="F6" s="13" t="s">
        <v>15</v>
      </c>
      <c r="G6" s="4" t="s">
        <v>90</v>
      </c>
      <c r="H6" s="17"/>
      <c r="I6" s="14"/>
      <c r="J6" s="14"/>
    </row>
    <row r="7" spans="1:11" ht="31.5" x14ac:dyDescent="0.25">
      <c r="A7" s="18" t="s">
        <v>84</v>
      </c>
      <c r="B7" s="18" t="s">
        <v>102</v>
      </c>
      <c r="C7" s="18" t="s">
        <v>0</v>
      </c>
      <c r="D7" s="18" t="s">
        <v>1</v>
      </c>
      <c r="E7" s="18" t="s">
        <v>2</v>
      </c>
      <c r="F7" s="18" t="s">
        <v>3</v>
      </c>
      <c r="G7" s="19" t="s">
        <v>4</v>
      </c>
      <c r="H7" s="16" t="s">
        <v>5</v>
      </c>
      <c r="I7" s="16" t="s">
        <v>76</v>
      </c>
      <c r="J7" s="16" t="s">
        <v>77</v>
      </c>
      <c r="K7" s="12" t="s">
        <v>88</v>
      </c>
    </row>
    <row r="8" spans="1:11" ht="47.25" x14ac:dyDescent="0.25">
      <c r="A8" s="15">
        <v>2</v>
      </c>
      <c r="B8" s="15"/>
      <c r="C8" s="20" t="s">
        <v>10</v>
      </c>
      <c r="D8" s="13" t="s">
        <v>16</v>
      </c>
      <c r="E8" s="13" t="s">
        <v>6</v>
      </c>
      <c r="F8" s="43" t="s">
        <v>17</v>
      </c>
      <c r="G8" s="44"/>
      <c r="H8" s="44"/>
      <c r="I8" s="44"/>
      <c r="J8" s="45"/>
    </row>
    <row r="9" spans="1:11" ht="47.25" x14ac:dyDescent="0.25">
      <c r="A9" s="15">
        <v>2</v>
      </c>
      <c r="B9" s="15">
        <v>2.1</v>
      </c>
      <c r="C9" s="20" t="s">
        <v>10</v>
      </c>
      <c r="D9" s="13" t="s">
        <v>16</v>
      </c>
      <c r="E9" s="13" t="s">
        <v>6</v>
      </c>
      <c r="F9" s="13" t="s">
        <v>18</v>
      </c>
      <c r="G9" s="4"/>
      <c r="H9" s="17"/>
      <c r="I9" s="8"/>
      <c r="J9" s="14"/>
    </row>
    <row r="10" spans="1:11" ht="55.5" customHeight="1" x14ac:dyDescent="0.25">
      <c r="A10" s="15">
        <v>2</v>
      </c>
      <c r="B10" s="15">
        <v>2.2000000000000002</v>
      </c>
      <c r="C10" s="20" t="s">
        <v>10</v>
      </c>
      <c r="D10" s="13" t="s">
        <v>16</v>
      </c>
      <c r="E10" s="13" t="s">
        <v>6</v>
      </c>
      <c r="F10" s="13" t="s">
        <v>19</v>
      </c>
      <c r="G10" s="4"/>
      <c r="H10" s="17"/>
      <c r="I10" s="8"/>
      <c r="J10" s="14"/>
      <c r="K10" s="25"/>
    </row>
    <row r="11" spans="1:11" ht="31.5" x14ac:dyDescent="0.25">
      <c r="A11" s="18" t="s">
        <v>84</v>
      </c>
      <c r="B11" s="18" t="s">
        <v>102</v>
      </c>
      <c r="C11" s="18" t="s">
        <v>0</v>
      </c>
      <c r="D11" s="18" t="s">
        <v>1</v>
      </c>
      <c r="E11" s="18" t="s">
        <v>2</v>
      </c>
      <c r="F11" s="18" t="s">
        <v>3</v>
      </c>
      <c r="G11" s="19" t="s">
        <v>4</v>
      </c>
      <c r="H11" s="16" t="s">
        <v>5</v>
      </c>
      <c r="I11" s="16" t="s">
        <v>76</v>
      </c>
      <c r="J11" s="16" t="s">
        <v>77</v>
      </c>
      <c r="K11" s="12" t="s">
        <v>88</v>
      </c>
    </row>
    <row r="12" spans="1:11" ht="47.25" x14ac:dyDescent="0.25">
      <c r="A12" s="15">
        <v>3</v>
      </c>
      <c r="B12" s="15"/>
      <c r="C12" s="20" t="s">
        <v>10</v>
      </c>
      <c r="D12" s="13" t="s">
        <v>20</v>
      </c>
      <c r="E12" s="13" t="s">
        <v>6</v>
      </c>
      <c r="F12" s="43" t="s">
        <v>21</v>
      </c>
      <c r="G12" s="44"/>
      <c r="H12" s="44"/>
      <c r="I12" s="44"/>
      <c r="J12" s="45"/>
    </row>
    <row r="13" spans="1:11" ht="94.5" x14ac:dyDescent="0.25">
      <c r="A13" s="15">
        <v>3</v>
      </c>
      <c r="B13" s="15">
        <v>3.1</v>
      </c>
      <c r="C13" s="20" t="s">
        <v>10</v>
      </c>
      <c r="D13" s="13" t="s">
        <v>20</v>
      </c>
      <c r="E13" s="13" t="s">
        <v>6</v>
      </c>
      <c r="F13" s="13" t="s">
        <v>22</v>
      </c>
      <c r="G13" s="4" t="s">
        <v>90</v>
      </c>
      <c r="H13" s="17"/>
      <c r="I13" s="14"/>
      <c r="J13" s="14"/>
    </row>
    <row r="14" spans="1:11" ht="94.5" x14ac:dyDescent="0.25">
      <c r="A14" s="15">
        <v>3</v>
      </c>
      <c r="B14" s="15">
        <v>3.2</v>
      </c>
      <c r="C14" s="20" t="s">
        <v>10</v>
      </c>
      <c r="D14" s="13" t="s">
        <v>20</v>
      </c>
      <c r="E14" s="13" t="s">
        <v>6</v>
      </c>
      <c r="F14" s="13" t="s">
        <v>23</v>
      </c>
      <c r="G14" s="4" t="s">
        <v>90</v>
      </c>
      <c r="H14" s="17"/>
      <c r="I14" s="14"/>
      <c r="J14" s="14"/>
    </row>
    <row r="15" spans="1:11" ht="86.25" customHeight="1" x14ac:dyDescent="0.25">
      <c r="A15" s="15">
        <v>3</v>
      </c>
      <c r="B15" s="15">
        <v>3.3</v>
      </c>
      <c r="C15" s="20" t="s">
        <v>10</v>
      </c>
      <c r="D15" s="13" t="s">
        <v>20</v>
      </c>
      <c r="E15" s="13" t="s">
        <v>6</v>
      </c>
      <c r="F15" s="13" t="s">
        <v>24</v>
      </c>
      <c r="G15" s="24" t="s">
        <v>90</v>
      </c>
      <c r="H15" s="17"/>
      <c r="I15" s="14"/>
      <c r="J15" s="14"/>
      <c r="K15" s="25"/>
    </row>
    <row r="16" spans="1:11" ht="31.5" x14ac:dyDescent="0.25">
      <c r="A16" s="18" t="s">
        <v>84</v>
      </c>
      <c r="B16" s="18" t="s">
        <v>102</v>
      </c>
      <c r="C16" s="18" t="s">
        <v>0</v>
      </c>
      <c r="D16" s="18" t="s">
        <v>1</v>
      </c>
      <c r="E16" s="18" t="s">
        <v>2</v>
      </c>
      <c r="F16" s="18" t="s">
        <v>3</v>
      </c>
      <c r="G16" s="19" t="s">
        <v>4</v>
      </c>
      <c r="H16" s="16" t="s">
        <v>5</v>
      </c>
      <c r="I16" s="16" t="s">
        <v>76</v>
      </c>
      <c r="J16" s="16" t="s">
        <v>77</v>
      </c>
      <c r="K16" s="12" t="s">
        <v>88</v>
      </c>
    </row>
    <row r="17" spans="1:11" ht="47.25" x14ac:dyDescent="0.25">
      <c r="A17" s="15">
        <v>4</v>
      </c>
      <c r="B17" s="15"/>
      <c r="C17" s="20" t="s">
        <v>10</v>
      </c>
      <c r="D17" s="13" t="s">
        <v>25</v>
      </c>
      <c r="E17" s="13" t="s">
        <v>6</v>
      </c>
      <c r="F17" s="43" t="s">
        <v>26</v>
      </c>
      <c r="G17" s="44"/>
      <c r="H17" s="44"/>
      <c r="I17" s="44"/>
      <c r="J17" s="45"/>
    </row>
    <row r="18" spans="1:11" ht="189" x14ac:dyDescent="0.25">
      <c r="A18" s="15">
        <v>4</v>
      </c>
      <c r="B18" s="15">
        <v>4.0999999999999996</v>
      </c>
      <c r="C18" s="20" t="s">
        <v>10</v>
      </c>
      <c r="D18" s="13" t="s">
        <v>25</v>
      </c>
      <c r="E18" s="13" t="s">
        <v>6</v>
      </c>
      <c r="F18" s="13" t="s">
        <v>27</v>
      </c>
      <c r="G18" s="4" t="s">
        <v>90</v>
      </c>
      <c r="H18" s="17"/>
      <c r="I18" s="14"/>
      <c r="J18" s="14"/>
    </row>
    <row r="19" spans="1:11" ht="123" customHeight="1" x14ac:dyDescent="0.25">
      <c r="A19" s="15">
        <v>4</v>
      </c>
      <c r="B19" s="15">
        <v>4.2</v>
      </c>
      <c r="C19" s="20" t="s">
        <v>10</v>
      </c>
      <c r="D19" s="13" t="s">
        <v>25</v>
      </c>
      <c r="E19" s="13" t="s">
        <v>6</v>
      </c>
      <c r="F19" s="13" t="s">
        <v>28</v>
      </c>
      <c r="G19" s="24" t="s">
        <v>90</v>
      </c>
      <c r="H19" s="17"/>
      <c r="I19" s="14"/>
      <c r="J19" s="14"/>
      <c r="K19" s="25"/>
    </row>
    <row r="20" spans="1:11" ht="31.5" x14ac:dyDescent="0.25">
      <c r="A20" s="18" t="s">
        <v>84</v>
      </c>
      <c r="B20" s="18" t="s">
        <v>102</v>
      </c>
      <c r="C20" s="18" t="s">
        <v>0</v>
      </c>
      <c r="D20" s="18" t="s">
        <v>1</v>
      </c>
      <c r="E20" s="18" t="s">
        <v>2</v>
      </c>
      <c r="F20" s="18" t="s">
        <v>3</v>
      </c>
      <c r="G20" s="19" t="s">
        <v>4</v>
      </c>
      <c r="H20" s="16" t="s">
        <v>5</v>
      </c>
      <c r="I20" s="16" t="s">
        <v>76</v>
      </c>
      <c r="J20" s="16" t="s">
        <v>77</v>
      </c>
      <c r="K20" s="12" t="s">
        <v>88</v>
      </c>
    </row>
    <row r="21" spans="1:11" ht="47.25" x14ac:dyDescent="0.25">
      <c r="A21" s="15">
        <v>5</v>
      </c>
      <c r="B21" s="15"/>
      <c r="C21" s="20" t="s">
        <v>10</v>
      </c>
      <c r="D21" s="13" t="s">
        <v>29</v>
      </c>
      <c r="E21" s="13" t="s">
        <v>6</v>
      </c>
      <c r="F21" s="55" t="s">
        <v>30</v>
      </c>
      <c r="G21" s="56"/>
      <c r="H21" s="56"/>
      <c r="I21" s="56"/>
      <c r="J21" s="57"/>
    </row>
    <row r="22" spans="1:11" ht="126" x14ac:dyDescent="0.25">
      <c r="A22" s="15">
        <v>5</v>
      </c>
      <c r="B22" s="15">
        <v>5.0999999999999996</v>
      </c>
      <c r="C22" s="20" t="s">
        <v>10</v>
      </c>
      <c r="D22" s="13" t="s">
        <v>29</v>
      </c>
      <c r="E22" s="13" t="s">
        <v>6</v>
      </c>
      <c r="F22" s="13" t="s">
        <v>31</v>
      </c>
      <c r="G22" s="4" t="s">
        <v>90</v>
      </c>
      <c r="H22" s="17"/>
      <c r="I22" s="14"/>
      <c r="J22" s="14"/>
    </row>
    <row r="23" spans="1:11" ht="78.75" x14ac:dyDescent="0.25">
      <c r="A23" s="15">
        <v>5</v>
      </c>
      <c r="B23" s="15">
        <v>5.2</v>
      </c>
      <c r="C23" s="20" t="s">
        <v>10</v>
      </c>
      <c r="D23" s="13" t="s">
        <v>29</v>
      </c>
      <c r="E23" s="13" t="s">
        <v>6</v>
      </c>
      <c r="F23" s="13" t="s">
        <v>32</v>
      </c>
      <c r="G23" s="4" t="s">
        <v>90</v>
      </c>
      <c r="H23" s="17"/>
      <c r="I23" s="14"/>
      <c r="J23" s="14"/>
    </row>
    <row r="24" spans="1:11" ht="126" x14ac:dyDescent="0.25">
      <c r="A24" s="15">
        <v>5</v>
      </c>
      <c r="B24" s="15">
        <v>5.3</v>
      </c>
      <c r="C24" s="20" t="s">
        <v>10</v>
      </c>
      <c r="D24" s="13" t="s">
        <v>29</v>
      </c>
      <c r="E24" s="13" t="s">
        <v>6</v>
      </c>
      <c r="F24" s="13" t="s">
        <v>33</v>
      </c>
      <c r="G24" s="4" t="s">
        <v>90</v>
      </c>
      <c r="H24" s="17"/>
      <c r="I24" s="14"/>
      <c r="J24" s="14"/>
    </row>
    <row r="25" spans="1:11" ht="31.5" x14ac:dyDescent="0.25">
      <c r="A25" s="18" t="s">
        <v>84</v>
      </c>
      <c r="B25" s="18" t="s">
        <v>102</v>
      </c>
      <c r="C25" s="18" t="s">
        <v>0</v>
      </c>
      <c r="D25" s="18" t="s">
        <v>1</v>
      </c>
      <c r="E25" s="18" t="s">
        <v>2</v>
      </c>
      <c r="F25" s="18" t="s">
        <v>3</v>
      </c>
      <c r="G25" s="19" t="s">
        <v>4</v>
      </c>
      <c r="H25" s="16" t="s">
        <v>5</v>
      </c>
      <c r="I25" s="16" t="s">
        <v>76</v>
      </c>
      <c r="J25" s="16" t="s">
        <v>77</v>
      </c>
      <c r="K25" s="12" t="s">
        <v>88</v>
      </c>
    </row>
    <row r="26" spans="1:11" ht="47.25" x14ac:dyDescent="0.25">
      <c r="A26" s="15">
        <v>6</v>
      </c>
      <c r="B26" s="15"/>
      <c r="C26" s="20" t="s">
        <v>10</v>
      </c>
      <c r="D26" s="13" t="s">
        <v>25</v>
      </c>
      <c r="E26" s="13" t="s">
        <v>6</v>
      </c>
      <c r="F26" s="43" t="s">
        <v>34</v>
      </c>
      <c r="G26" s="44"/>
      <c r="H26" s="44"/>
      <c r="I26" s="44"/>
      <c r="J26" s="45"/>
    </row>
    <row r="27" spans="1:11" ht="47.25" x14ac:dyDescent="0.25">
      <c r="A27" s="15">
        <v>6</v>
      </c>
      <c r="B27" s="15">
        <v>6.1</v>
      </c>
      <c r="C27" s="20" t="s">
        <v>10</v>
      </c>
      <c r="D27" s="13" t="s">
        <v>25</v>
      </c>
      <c r="E27" s="13" t="s">
        <v>6</v>
      </c>
      <c r="F27" s="13" t="s">
        <v>35</v>
      </c>
      <c r="G27" s="4" t="s">
        <v>90</v>
      </c>
      <c r="H27" s="17"/>
      <c r="I27" s="14"/>
      <c r="J27" s="14"/>
    </row>
    <row r="28" spans="1:11" ht="47.25" x14ac:dyDescent="0.25">
      <c r="A28" s="15">
        <v>6</v>
      </c>
      <c r="B28" s="15">
        <v>6.2</v>
      </c>
      <c r="C28" s="20" t="s">
        <v>10</v>
      </c>
      <c r="D28" s="13" t="s">
        <v>25</v>
      </c>
      <c r="E28" s="13" t="s">
        <v>6</v>
      </c>
      <c r="F28" s="13" t="s">
        <v>36</v>
      </c>
      <c r="G28" s="4" t="s">
        <v>90</v>
      </c>
      <c r="H28" s="17"/>
      <c r="I28" s="14"/>
      <c r="J28" s="14"/>
    </row>
    <row r="29" spans="1:11" ht="63" x14ac:dyDescent="0.25">
      <c r="A29" s="15">
        <v>6</v>
      </c>
      <c r="B29" s="15">
        <v>6.3</v>
      </c>
      <c r="C29" s="20" t="s">
        <v>10</v>
      </c>
      <c r="D29" s="13" t="s">
        <v>25</v>
      </c>
      <c r="E29" s="13" t="s">
        <v>6</v>
      </c>
      <c r="F29" s="13" t="s">
        <v>37</v>
      </c>
      <c r="G29" s="4" t="s">
        <v>90</v>
      </c>
      <c r="H29" s="17"/>
      <c r="I29" s="14"/>
      <c r="J29" s="14"/>
    </row>
    <row r="30" spans="1:11" ht="141.75" x14ac:dyDescent="0.25">
      <c r="A30" s="15">
        <v>6</v>
      </c>
      <c r="B30" s="15">
        <v>6.4</v>
      </c>
      <c r="C30" s="20" t="s">
        <v>10</v>
      </c>
      <c r="D30" s="13" t="s">
        <v>25</v>
      </c>
      <c r="E30" s="13" t="s">
        <v>6</v>
      </c>
      <c r="F30" s="13" t="s">
        <v>38</v>
      </c>
      <c r="G30" s="4" t="s">
        <v>90</v>
      </c>
      <c r="H30" s="17"/>
      <c r="I30" s="14"/>
      <c r="J30" s="14"/>
    </row>
    <row r="31" spans="1:11" ht="31.5" x14ac:dyDescent="0.25">
      <c r="A31" s="18" t="s">
        <v>84</v>
      </c>
      <c r="B31" s="18" t="s">
        <v>102</v>
      </c>
      <c r="C31" s="18" t="s">
        <v>0</v>
      </c>
      <c r="D31" s="18" t="s">
        <v>1</v>
      </c>
      <c r="E31" s="18" t="s">
        <v>2</v>
      </c>
      <c r="F31" s="18" t="s">
        <v>3</v>
      </c>
      <c r="G31" s="19" t="s">
        <v>4</v>
      </c>
      <c r="H31" s="16" t="s">
        <v>5</v>
      </c>
      <c r="I31" s="16" t="s">
        <v>76</v>
      </c>
      <c r="J31" s="16" t="s">
        <v>77</v>
      </c>
      <c r="K31" s="12" t="s">
        <v>88</v>
      </c>
    </row>
    <row r="32" spans="1:11" ht="47.25" x14ac:dyDescent="0.25">
      <c r="A32" s="15">
        <v>7</v>
      </c>
      <c r="B32" s="15"/>
      <c r="C32" s="20" t="s">
        <v>10</v>
      </c>
      <c r="D32" s="13" t="s">
        <v>29</v>
      </c>
      <c r="E32" s="13" t="s">
        <v>6</v>
      </c>
      <c r="F32" s="43" t="s">
        <v>39</v>
      </c>
      <c r="G32" s="44"/>
      <c r="H32" s="44"/>
      <c r="I32" s="44"/>
      <c r="J32" s="45"/>
      <c r="K32" s="25"/>
    </row>
    <row r="33" spans="1:11" ht="94.5" x14ac:dyDescent="0.25">
      <c r="A33" s="15">
        <v>7</v>
      </c>
      <c r="B33" s="15">
        <v>7.1</v>
      </c>
      <c r="C33" s="20" t="s">
        <v>10</v>
      </c>
      <c r="D33" s="13" t="s">
        <v>29</v>
      </c>
      <c r="E33" s="13" t="s">
        <v>6</v>
      </c>
      <c r="F33" s="13" t="s">
        <v>40</v>
      </c>
      <c r="G33" s="24" t="s">
        <v>90</v>
      </c>
      <c r="H33" s="17"/>
      <c r="I33" s="14"/>
      <c r="J33" s="14"/>
      <c r="K33" s="25"/>
    </row>
    <row r="34" spans="1:11" ht="126" x14ac:dyDescent="0.25">
      <c r="A34" s="15">
        <v>7</v>
      </c>
      <c r="B34" s="15">
        <v>7.2</v>
      </c>
      <c r="C34" s="20" t="s">
        <v>10</v>
      </c>
      <c r="D34" s="13" t="s">
        <v>29</v>
      </c>
      <c r="E34" s="13" t="s">
        <v>6</v>
      </c>
      <c r="F34" s="13" t="s">
        <v>41</v>
      </c>
      <c r="G34" s="4" t="s">
        <v>90</v>
      </c>
      <c r="H34" s="17"/>
      <c r="I34" s="14"/>
      <c r="J34" s="14"/>
    </row>
    <row r="35" spans="1:11" ht="31.5" x14ac:dyDescent="0.25">
      <c r="A35" s="18" t="s">
        <v>84</v>
      </c>
      <c r="B35" s="18" t="s">
        <v>102</v>
      </c>
      <c r="C35" s="18" t="s">
        <v>0</v>
      </c>
      <c r="D35" s="18" t="s">
        <v>1</v>
      </c>
      <c r="E35" s="18" t="s">
        <v>2</v>
      </c>
      <c r="F35" s="18" t="s">
        <v>3</v>
      </c>
      <c r="G35" s="19" t="s">
        <v>4</v>
      </c>
      <c r="H35" s="16" t="s">
        <v>5</v>
      </c>
      <c r="I35" s="16" t="s">
        <v>76</v>
      </c>
      <c r="J35" s="16" t="s">
        <v>77</v>
      </c>
      <c r="K35" s="12" t="s">
        <v>88</v>
      </c>
    </row>
    <row r="36" spans="1:11" ht="42.75" customHeight="1" x14ac:dyDescent="0.25">
      <c r="A36" s="15">
        <v>8</v>
      </c>
      <c r="B36" s="15"/>
      <c r="C36" s="20" t="s">
        <v>10</v>
      </c>
      <c r="D36" s="13" t="s">
        <v>42</v>
      </c>
      <c r="E36" s="13" t="s">
        <v>7</v>
      </c>
      <c r="F36" s="43" t="s">
        <v>43</v>
      </c>
      <c r="G36" s="44"/>
      <c r="H36" s="44"/>
      <c r="I36" s="44"/>
      <c r="J36" s="45"/>
    </row>
    <row r="37" spans="1:11" ht="117" customHeight="1" x14ac:dyDescent="0.25">
      <c r="A37" s="15">
        <v>8</v>
      </c>
      <c r="B37" s="15">
        <v>8.1</v>
      </c>
      <c r="C37" s="20" t="s">
        <v>10</v>
      </c>
      <c r="D37" s="13" t="s">
        <v>42</v>
      </c>
      <c r="E37" s="13" t="s">
        <v>7</v>
      </c>
      <c r="F37" s="13" t="s">
        <v>44</v>
      </c>
      <c r="G37" s="24" t="s">
        <v>90</v>
      </c>
      <c r="H37" s="17"/>
      <c r="I37" s="14"/>
      <c r="J37" s="14"/>
      <c r="K37" s="25"/>
    </row>
    <row r="38" spans="1:11" ht="43.5" customHeight="1" x14ac:dyDescent="0.25">
      <c r="A38" s="15">
        <v>8</v>
      </c>
      <c r="B38" s="15">
        <v>8.1999999999999993</v>
      </c>
      <c r="C38" s="20" t="s">
        <v>10</v>
      </c>
      <c r="D38" s="13" t="s">
        <v>42</v>
      </c>
      <c r="E38" s="13" t="s">
        <v>7</v>
      </c>
      <c r="F38" s="13" t="s">
        <v>8</v>
      </c>
      <c r="G38" s="24" t="s">
        <v>90</v>
      </c>
      <c r="H38" s="17"/>
      <c r="I38" s="14"/>
      <c r="J38" s="14"/>
      <c r="K38" s="25"/>
    </row>
    <row r="39" spans="1:11" ht="62.25" customHeight="1" x14ac:dyDescent="0.25">
      <c r="A39" s="15">
        <v>8</v>
      </c>
      <c r="B39" s="15">
        <v>8.3000000000000007</v>
      </c>
      <c r="C39" s="20" t="s">
        <v>10</v>
      </c>
      <c r="D39" s="13" t="s">
        <v>42</v>
      </c>
      <c r="E39" s="13" t="s">
        <v>85</v>
      </c>
      <c r="F39" s="13" t="s">
        <v>9</v>
      </c>
      <c r="G39" s="24" t="s">
        <v>90</v>
      </c>
      <c r="H39" s="17"/>
      <c r="I39" s="14"/>
      <c r="J39" s="14"/>
      <c r="K39" s="25"/>
    </row>
    <row r="40" spans="1:11" ht="84.75" customHeight="1" x14ac:dyDescent="0.25">
      <c r="A40" s="15">
        <v>8</v>
      </c>
      <c r="B40" s="15">
        <v>8.4</v>
      </c>
      <c r="C40" s="20" t="s">
        <v>10</v>
      </c>
      <c r="D40" s="13" t="s">
        <v>42</v>
      </c>
      <c r="E40" s="13" t="s">
        <v>6</v>
      </c>
      <c r="F40" s="13" t="s">
        <v>45</v>
      </c>
      <c r="G40" s="24" t="s">
        <v>90</v>
      </c>
      <c r="H40" s="17"/>
      <c r="I40" s="14"/>
      <c r="J40" s="14"/>
      <c r="K40" s="25"/>
    </row>
    <row r="41" spans="1:11" ht="31.5" x14ac:dyDescent="0.25">
      <c r="A41" s="18" t="s">
        <v>84</v>
      </c>
      <c r="B41" s="18" t="s">
        <v>102</v>
      </c>
      <c r="C41" s="18" t="s">
        <v>0</v>
      </c>
      <c r="D41" s="18" t="s">
        <v>1</v>
      </c>
      <c r="E41" s="18" t="s">
        <v>2</v>
      </c>
      <c r="F41" s="18" t="s">
        <v>3</v>
      </c>
      <c r="G41" s="19" t="s">
        <v>4</v>
      </c>
      <c r="H41" s="16" t="s">
        <v>5</v>
      </c>
      <c r="I41" s="16" t="s">
        <v>76</v>
      </c>
      <c r="J41" s="16" t="s">
        <v>77</v>
      </c>
      <c r="K41" s="12" t="s">
        <v>88</v>
      </c>
    </row>
    <row r="42" spans="1:11" ht="47.25" x14ac:dyDescent="0.25">
      <c r="A42" s="15">
        <v>9</v>
      </c>
      <c r="B42" s="15"/>
      <c r="C42" s="20" t="s">
        <v>10</v>
      </c>
      <c r="D42" s="13" t="s">
        <v>46</v>
      </c>
      <c r="E42" s="13" t="s">
        <v>6</v>
      </c>
      <c r="F42" s="43" t="s">
        <v>47</v>
      </c>
      <c r="G42" s="44"/>
      <c r="H42" s="44"/>
      <c r="I42" s="44"/>
      <c r="J42" s="45"/>
    </row>
    <row r="43" spans="1:11" ht="78.75" x14ac:dyDescent="0.25">
      <c r="A43" s="15">
        <v>9</v>
      </c>
      <c r="B43" s="15">
        <v>9.1</v>
      </c>
      <c r="C43" s="20" t="s">
        <v>10</v>
      </c>
      <c r="D43" s="13" t="s">
        <v>46</v>
      </c>
      <c r="E43" s="13" t="s">
        <v>6</v>
      </c>
      <c r="F43" s="13" t="s">
        <v>48</v>
      </c>
      <c r="G43" s="24" t="s">
        <v>90</v>
      </c>
      <c r="H43" s="17"/>
      <c r="I43" s="14"/>
      <c r="J43" s="14"/>
      <c r="K43" s="25"/>
    </row>
    <row r="44" spans="1:11" ht="63" x14ac:dyDescent="0.25">
      <c r="A44" s="15">
        <v>9</v>
      </c>
      <c r="B44" s="15">
        <v>9.1999999999999993</v>
      </c>
      <c r="C44" s="20" t="s">
        <v>10</v>
      </c>
      <c r="D44" s="13" t="s">
        <v>46</v>
      </c>
      <c r="E44" s="13" t="s">
        <v>6</v>
      </c>
      <c r="F44" s="13" t="s">
        <v>49</v>
      </c>
      <c r="G44" s="24" t="s">
        <v>90</v>
      </c>
      <c r="H44" s="17"/>
      <c r="I44" s="14"/>
      <c r="J44" s="14"/>
      <c r="K44" s="25"/>
    </row>
    <row r="45" spans="1:11" ht="31.5" x14ac:dyDescent="0.25">
      <c r="A45" s="18" t="s">
        <v>84</v>
      </c>
      <c r="B45" s="18" t="s">
        <v>102</v>
      </c>
      <c r="C45" s="18" t="s">
        <v>0</v>
      </c>
      <c r="D45" s="18" t="s">
        <v>1</v>
      </c>
      <c r="E45" s="18" t="s">
        <v>2</v>
      </c>
      <c r="F45" s="18" t="s">
        <v>3</v>
      </c>
      <c r="G45" s="19" t="s">
        <v>4</v>
      </c>
      <c r="H45" s="16" t="s">
        <v>5</v>
      </c>
      <c r="I45" s="16" t="s">
        <v>76</v>
      </c>
      <c r="J45" s="16" t="s">
        <v>77</v>
      </c>
      <c r="K45" s="12" t="s">
        <v>88</v>
      </c>
    </row>
    <row r="46" spans="1:11" ht="15.75" customHeight="1" x14ac:dyDescent="0.25">
      <c r="A46" s="15">
        <v>10</v>
      </c>
      <c r="B46" s="15"/>
      <c r="C46" s="20" t="s">
        <v>10</v>
      </c>
      <c r="D46" s="13" t="s">
        <v>50</v>
      </c>
      <c r="E46" s="13" t="s">
        <v>6</v>
      </c>
      <c r="F46" s="43" t="s">
        <v>51</v>
      </c>
      <c r="G46" s="44"/>
      <c r="H46" s="44"/>
      <c r="I46" s="44"/>
      <c r="J46" s="45"/>
      <c r="K46" s="25"/>
    </row>
    <row r="47" spans="1:11" ht="47.25" x14ac:dyDescent="0.25">
      <c r="A47" s="15">
        <v>10</v>
      </c>
      <c r="B47" s="15">
        <v>10.1</v>
      </c>
      <c r="C47" s="20" t="s">
        <v>10</v>
      </c>
      <c r="D47" s="13" t="s">
        <v>50</v>
      </c>
      <c r="E47" s="13" t="s">
        <v>6</v>
      </c>
      <c r="F47" s="13" t="s">
        <v>52</v>
      </c>
      <c r="G47" s="24" t="s">
        <v>90</v>
      </c>
      <c r="H47" s="17"/>
      <c r="I47" s="14"/>
      <c r="J47" s="14"/>
      <c r="K47" s="25"/>
    </row>
    <row r="48" spans="1:11" ht="63" x14ac:dyDescent="0.25">
      <c r="A48" s="15">
        <v>10</v>
      </c>
      <c r="B48" s="15">
        <v>10.199999999999999</v>
      </c>
      <c r="C48" s="20" t="s">
        <v>10</v>
      </c>
      <c r="D48" s="13" t="s">
        <v>50</v>
      </c>
      <c r="E48" s="13" t="s">
        <v>6</v>
      </c>
      <c r="F48" s="13" t="s">
        <v>53</v>
      </c>
      <c r="G48" s="24" t="s">
        <v>90</v>
      </c>
      <c r="H48" s="17"/>
      <c r="I48" s="14"/>
      <c r="J48" s="14"/>
      <c r="K48" s="25"/>
    </row>
    <row r="49" spans="1:12" ht="49.5" customHeight="1" x14ac:dyDescent="0.25">
      <c r="A49" s="15">
        <v>10</v>
      </c>
      <c r="B49" s="15">
        <v>10.3</v>
      </c>
      <c r="C49" s="20" t="s">
        <v>10</v>
      </c>
      <c r="D49" s="13" t="s">
        <v>50</v>
      </c>
      <c r="E49" s="13" t="s">
        <v>6</v>
      </c>
      <c r="F49" s="13" t="s">
        <v>54</v>
      </c>
      <c r="G49" s="24" t="s">
        <v>90</v>
      </c>
      <c r="H49" s="17"/>
      <c r="I49" s="14"/>
      <c r="J49" s="14"/>
      <c r="K49" s="25"/>
    </row>
    <row r="50" spans="1:12" ht="110.25" x14ac:dyDescent="0.25">
      <c r="A50" s="15">
        <v>10</v>
      </c>
      <c r="B50" s="15">
        <v>10.4</v>
      </c>
      <c r="C50" s="20" t="s">
        <v>10</v>
      </c>
      <c r="D50" s="13" t="s">
        <v>50</v>
      </c>
      <c r="E50" s="13" t="s">
        <v>6</v>
      </c>
      <c r="F50" s="13" t="s">
        <v>55</v>
      </c>
      <c r="G50" s="4" t="s">
        <v>90</v>
      </c>
      <c r="H50" s="17"/>
      <c r="I50" s="14"/>
      <c r="J50" s="14"/>
    </row>
    <row r="51" spans="1:12" ht="31.5" x14ac:dyDescent="0.25">
      <c r="A51" s="18" t="s">
        <v>84</v>
      </c>
      <c r="B51" s="18" t="s">
        <v>102</v>
      </c>
      <c r="C51" s="18" t="s">
        <v>0</v>
      </c>
      <c r="D51" s="18" t="s">
        <v>1</v>
      </c>
      <c r="E51" s="18" t="s">
        <v>2</v>
      </c>
      <c r="F51" s="18" t="s">
        <v>3</v>
      </c>
      <c r="G51" s="19" t="s">
        <v>4</v>
      </c>
      <c r="H51" s="16" t="s">
        <v>5</v>
      </c>
      <c r="I51" s="16" t="s">
        <v>76</v>
      </c>
      <c r="J51" s="16" t="s">
        <v>77</v>
      </c>
      <c r="K51" s="12" t="s">
        <v>88</v>
      </c>
    </row>
    <row r="52" spans="1:12" ht="51" customHeight="1" x14ac:dyDescent="0.25">
      <c r="A52" s="15">
        <v>11</v>
      </c>
      <c r="B52" s="15"/>
      <c r="C52" s="20" t="s">
        <v>10</v>
      </c>
      <c r="D52" s="13" t="s">
        <v>56</v>
      </c>
      <c r="E52" s="13" t="s">
        <v>6</v>
      </c>
      <c r="F52" s="43" t="s">
        <v>57</v>
      </c>
      <c r="G52" s="44"/>
      <c r="H52" s="44"/>
      <c r="I52" s="44"/>
      <c r="J52" s="45"/>
      <c r="K52" s="25"/>
    </row>
    <row r="53" spans="1:12" ht="74.25" customHeight="1" x14ac:dyDescent="0.25">
      <c r="A53" s="15">
        <v>11</v>
      </c>
      <c r="B53" s="15">
        <v>11.1</v>
      </c>
      <c r="C53" s="20" t="s">
        <v>10</v>
      </c>
      <c r="D53" s="13" t="s">
        <v>56</v>
      </c>
      <c r="E53" s="13" t="s">
        <v>6</v>
      </c>
      <c r="F53" s="13" t="s">
        <v>58</v>
      </c>
      <c r="G53" s="24" t="s">
        <v>90</v>
      </c>
      <c r="H53" s="17"/>
      <c r="I53" s="14"/>
      <c r="J53" s="14"/>
      <c r="K53" s="25"/>
    </row>
    <row r="54" spans="1:12" ht="81" customHeight="1" x14ac:dyDescent="0.25">
      <c r="A54" s="15">
        <v>11</v>
      </c>
      <c r="B54" s="15">
        <v>11.2</v>
      </c>
      <c r="C54" s="20" t="s">
        <v>10</v>
      </c>
      <c r="D54" s="13" t="s">
        <v>56</v>
      </c>
      <c r="E54" s="13" t="s">
        <v>6</v>
      </c>
      <c r="F54" s="13" t="s">
        <v>59</v>
      </c>
      <c r="G54" s="24" t="s">
        <v>90</v>
      </c>
      <c r="H54" s="17"/>
      <c r="I54" s="14"/>
      <c r="J54" s="14"/>
      <c r="K54" s="25"/>
    </row>
    <row r="55" spans="1:12" ht="68.25" customHeight="1" x14ac:dyDescent="0.25">
      <c r="A55" s="15">
        <v>11</v>
      </c>
      <c r="B55" s="15">
        <v>11.3</v>
      </c>
      <c r="C55" s="20" t="s">
        <v>10</v>
      </c>
      <c r="D55" s="13" t="s">
        <v>56</v>
      </c>
      <c r="E55" s="13" t="s">
        <v>6</v>
      </c>
      <c r="F55" s="13" t="s">
        <v>60</v>
      </c>
      <c r="G55" s="24" t="s">
        <v>90</v>
      </c>
      <c r="H55" s="17"/>
      <c r="I55" s="14"/>
      <c r="J55" s="14"/>
      <c r="K55" s="25"/>
    </row>
    <row r="56" spans="1:12" ht="68.25" customHeight="1" x14ac:dyDescent="0.25">
      <c r="A56" s="33"/>
      <c r="B56" s="34"/>
      <c r="C56" s="35"/>
      <c r="D56" s="36"/>
      <c r="E56" s="36"/>
      <c r="F56" s="36"/>
      <c r="G56" s="37"/>
      <c r="H56" s="17"/>
      <c r="I56" s="12" t="s">
        <v>117</v>
      </c>
      <c r="J56" s="12" t="s">
        <v>118</v>
      </c>
      <c r="K56" s="12"/>
      <c r="L56" s="12" t="s">
        <v>119</v>
      </c>
    </row>
    <row r="57" spans="1:12" ht="15.75" customHeight="1" x14ac:dyDescent="0.25">
      <c r="A57" s="46" t="s">
        <v>89</v>
      </c>
      <c r="B57" s="47"/>
      <c r="C57" s="47"/>
      <c r="D57" s="47"/>
      <c r="E57" s="47"/>
      <c r="F57" s="47"/>
      <c r="G57" s="48"/>
      <c r="H57" s="5" t="s">
        <v>61</v>
      </c>
      <c r="I57" s="6">
        <f>COUNTIF(I3:I55,"High, critical we get this right")</f>
        <v>0</v>
      </c>
      <c r="J57" s="6">
        <f>COUNTIF(J3:J55,"High assurance")</f>
        <v>0</v>
      </c>
      <c r="K57" s="11" t="s">
        <v>78</v>
      </c>
      <c r="L57" s="6">
        <f>SUM(J57*4)</f>
        <v>0</v>
      </c>
    </row>
    <row r="58" spans="1:12" ht="30" x14ac:dyDescent="0.25">
      <c r="A58" s="49"/>
      <c r="B58" s="50"/>
      <c r="C58" s="50"/>
      <c r="D58" s="50"/>
      <c r="E58" s="50"/>
      <c r="F58" s="50"/>
      <c r="G58" s="51"/>
      <c r="H58" s="7" t="s">
        <v>62</v>
      </c>
      <c r="I58" s="6">
        <f>COUNTIF(I3:I55,"Medium to high important we get this right")</f>
        <v>0</v>
      </c>
      <c r="J58" s="6">
        <f>COUNTIF(J3:J55,"Reasonable assurance")</f>
        <v>0</v>
      </c>
      <c r="K58" s="11" t="s">
        <v>79</v>
      </c>
      <c r="L58" s="6">
        <f>SUM(J58*3)</f>
        <v>0</v>
      </c>
    </row>
    <row r="59" spans="1:12" ht="30" x14ac:dyDescent="0.25">
      <c r="A59" s="49"/>
      <c r="B59" s="50"/>
      <c r="C59" s="50"/>
      <c r="D59" s="50"/>
      <c r="E59" s="50"/>
      <c r="F59" s="50"/>
      <c r="G59" s="51"/>
      <c r="H59" s="7" t="s">
        <v>63</v>
      </c>
      <c r="I59" s="6">
        <f>COUNTIF(I3:I55,"Medium to low, first choice of optional items")</f>
        <v>0</v>
      </c>
      <c r="J59" s="6">
        <f>COUNTIF(J3:J55,"Limited assurance")</f>
        <v>0</v>
      </c>
      <c r="K59" s="11" t="s">
        <v>80</v>
      </c>
      <c r="L59" s="6">
        <f>SUM(J59*2)</f>
        <v>0</v>
      </c>
    </row>
    <row r="60" spans="1:12" ht="30" x14ac:dyDescent="0.25">
      <c r="A60" s="49"/>
      <c r="B60" s="50"/>
      <c r="C60" s="50"/>
      <c r="D60" s="50"/>
      <c r="E60" s="50"/>
      <c r="F60" s="50"/>
      <c r="G60" s="51"/>
      <c r="H60" s="5" t="s">
        <v>64</v>
      </c>
      <c r="I60" s="6">
        <f>COUNTIF(I3:I55,"Low, nice to have, optional item")</f>
        <v>0</v>
      </c>
      <c r="J60" s="6">
        <f>COUNTIF(J3:J55,"Very limited assurance")</f>
        <v>0</v>
      </c>
      <c r="K60" s="11" t="s">
        <v>81</v>
      </c>
      <c r="L60" s="6">
        <f>SUM(J60*1)</f>
        <v>0</v>
      </c>
    </row>
    <row r="61" spans="1:12" ht="15.75" customHeight="1" x14ac:dyDescent="0.25">
      <c r="A61" s="49"/>
      <c r="B61" s="50"/>
      <c r="C61" s="50"/>
      <c r="D61" s="50"/>
      <c r="E61" s="50"/>
      <c r="F61" s="50"/>
      <c r="G61" s="51"/>
      <c r="H61" s="5" t="s">
        <v>82</v>
      </c>
      <c r="I61" s="6">
        <f>COUNTIF(I3:I55,"Not applicable")</f>
        <v>0</v>
      </c>
      <c r="J61" s="6">
        <f>COUNTIF(J3:J55,"Not applicable")</f>
        <v>0</v>
      </c>
      <c r="K61" s="11" t="s">
        <v>82</v>
      </c>
      <c r="L61" s="6"/>
    </row>
    <row r="62" spans="1:12" ht="15.75" customHeight="1" x14ac:dyDescent="0.25">
      <c r="A62" s="52"/>
      <c r="B62" s="53"/>
      <c r="C62" s="53"/>
      <c r="D62" s="53"/>
      <c r="E62" s="53"/>
      <c r="F62" s="53"/>
      <c r="G62" s="54"/>
      <c r="H62" s="5" t="s">
        <v>87</v>
      </c>
      <c r="I62" s="6">
        <f>SUM(I57:I61)</f>
        <v>0</v>
      </c>
      <c r="J62" s="6">
        <f>SUM(J57:J61)</f>
        <v>0</v>
      </c>
      <c r="K62" s="11" t="s">
        <v>86</v>
      </c>
      <c r="L62" s="6">
        <f>SUM(L57:L61)</f>
        <v>0</v>
      </c>
    </row>
    <row r="63" spans="1:12" ht="30" x14ac:dyDescent="0.25">
      <c r="H63" s="38" t="s">
        <v>120</v>
      </c>
      <c r="I63" s="23"/>
      <c r="J63" s="39">
        <f>SUM(J57:J60)</f>
        <v>0</v>
      </c>
      <c r="K63" s="40" t="s">
        <v>121</v>
      </c>
      <c r="L63" s="41" t="e">
        <f>SUM(L62/J64)</f>
        <v>#DIV/0!</v>
      </c>
    </row>
    <row r="64" spans="1:12" x14ac:dyDescent="0.25">
      <c r="H64" s="38" t="s">
        <v>122</v>
      </c>
      <c r="I64" s="42"/>
      <c r="J64" s="39">
        <f>SUM(J63*4)</f>
        <v>0</v>
      </c>
    </row>
  </sheetData>
  <sheetProtection selectLockedCells="1"/>
  <mergeCells count="12">
    <mergeCell ref="A57:G62"/>
    <mergeCell ref="F21:J21"/>
    <mergeCell ref="F26:J26"/>
    <mergeCell ref="F32:J32"/>
    <mergeCell ref="F36:J36"/>
    <mergeCell ref="F42:J42"/>
    <mergeCell ref="F46:J46"/>
    <mergeCell ref="F3:J3"/>
    <mergeCell ref="F8:J8"/>
    <mergeCell ref="F12:J12"/>
    <mergeCell ref="F17:J17"/>
    <mergeCell ref="F52:J52"/>
  </mergeCells>
  <conditionalFormatting sqref="K51 K45 K41 K35 K31 K25 K20 K16 K11 K7 K2 J2:J55 J1:K1 J65:J1048576">
    <cfRule type="containsText" dxfId="24" priority="22" operator="containsText" text="Very limited assurance">
      <formula>NOT(ISERROR(SEARCH("Very limited assurance",J1)))</formula>
    </cfRule>
    <cfRule type="containsText" dxfId="23" priority="23" operator="containsText" text="Limited assurance">
      <formula>NOT(ISERROR(SEARCH("Limited assurance",J1)))</formula>
    </cfRule>
    <cfRule type="containsText" dxfId="22" priority="24" operator="containsText" text="Reasonable assurance">
      <formula>NOT(ISERROR(SEARCH("Reasonable assurance",J1)))</formula>
    </cfRule>
    <cfRule type="containsText" dxfId="21" priority="25" operator="containsText" text="High assurance">
      <formula>NOT(ISERROR(SEARCH("High assurance",J1)))</formula>
    </cfRule>
  </conditionalFormatting>
  <conditionalFormatting sqref="I1:I55 I65:I1048576">
    <cfRule type="containsText" dxfId="20" priority="18" operator="containsText" text="Low, nice to have, optional item">
      <formula>NOT(ISERROR(SEARCH("Low, nice to have, optional item",I1)))</formula>
    </cfRule>
    <cfRule type="containsText" dxfId="19" priority="19" operator="containsText" text="Medium to low, first choice of optional items">
      <formula>NOT(ISERROR(SEARCH("Medium to low, first choice of optional items",I1)))</formula>
    </cfRule>
    <cfRule type="containsText" dxfId="18" priority="20" operator="containsText" text="Medium to high important we get this right">
      <formula>NOT(ISERROR(SEARCH("Medium to high important we get this right",I1)))</formula>
    </cfRule>
    <cfRule type="containsText" dxfId="17" priority="21" operator="containsText" text="High, critical we get this right">
      <formula>NOT(ISERROR(SEARCH("High, critical we get this right",I1)))</formula>
    </cfRule>
  </conditionalFormatting>
  <conditionalFormatting sqref="H59:H60">
    <cfRule type="containsText" dxfId="16" priority="17" operator="containsText" text="Limited assurance">
      <formula>NOT(ISERROR(SEARCH("Limited assurance",H59)))</formula>
    </cfRule>
  </conditionalFormatting>
  <conditionalFormatting sqref="H57 H60">
    <cfRule type="containsText" dxfId="15" priority="16" operator="containsText" text="High assurance">
      <formula>NOT(ISERROR(SEARCH("High assurance",H57)))</formula>
    </cfRule>
  </conditionalFormatting>
  <conditionalFormatting sqref="H58 H60">
    <cfRule type="containsText" dxfId="14" priority="15" operator="containsText" text="Reasonable assurance">
      <formula>NOT(ISERROR(SEARCH("Reasonable assurance",H58)))</formula>
    </cfRule>
  </conditionalFormatting>
  <conditionalFormatting sqref="H60">
    <cfRule type="containsText" dxfId="13" priority="14" operator="containsText" text="Very limited assurance">
      <formula>NOT(ISERROR(SEARCH("Very limited assurance",H60)))</formula>
    </cfRule>
  </conditionalFormatting>
  <conditionalFormatting sqref="H60">
    <cfRule type="containsText" dxfId="12" priority="13" operator="containsText" text="Very limited assurance">
      <formula>NOT(ISERROR(SEARCH("Very limited assurance",H60)))</formula>
    </cfRule>
  </conditionalFormatting>
  <conditionalFormatting sqref="H58:H59">
    <cfRule type="containsText" dxfId="11" priority="9" operator="containsText" text="Very limited assurance">
      <formula>NOT(ISERROR(SEARCH("Very limited assurance",H58)))</formula>
    </cfRule>
    <cfRule type="containsText" dxfId="10" priority="10" operator="containsText" text="Limited assurance">
      <formula>NOT(ISERROR(SEARCH("Limited assurance",H58)))</formula>
    </cfRule>
    <cfRule type="containsText" dxfId="9" priority="11" operator="containsText" text="Reasonable assurance">
      <formula>NOT(ISERROR(SEARCH("Reasonable assurance",H58)))</formula>
    </cfRule>
    <cfRule type="containsText" dxfId="8" priority="12" operator="containsText" text="High assurance">
      <formula>NOT(ISERROR(SEARCH("High assurance",H58)))</formula>
    </cfRule>
  </conditionalFormatting>
  <conditionalFormatting sqref="J57:J62">
    <cfRule type="containsText" dxfId="7" priority="5" operator="containsText" text="Very limited assurance">
      <formula>NOT(ISERROR(SEARCH("Very limited assurance",J57)))</formula>
    </cfRule>
    <cfRule type="containsText" dxfId="6" priority="6" operator="containsText" text="Limited assurance">
      <formula>NOT(ISERROR(SEARCH("Limited assurance",J57)))</formula>
    </cfRule>
    <cfRule type="containsText" dxfId="5" priority="7" operator="containsText" text="Reasonable assurance">
      <formula>NOT(ISERROR(SEARCH("Reasonable assurance",J57)))</formula>
    </cfRule>
    <cfRule type="containsText" dxfId="4" priority="8" operator="containsText" text="High assurance">
      <formula>NOT(ISERROR(SEARCH("High assurance",J57)))</formula>
    </cfRule>
  </conditionalFormatting>
  <conditionalFormatting sqref="I57:I62">
    <cfRule type="containsText" dxfId="3" priority="1" operator="containsText" text="Low, nice to have, optional item">
      <formula>NOT(ISERROR(SEARCH("Low, nice to have, optional item",I57)))</formula>
    </cfRule>
    <cfRule type="containsText" dxfId="2" priority="2" operator="containsText" text="Medium to low, first choice of optional items">
      <formula>NOT(ISERROR(SEARCH("Medium to low, first choice of optional items",I57)))</formula>
    </cfRule>
    <cfRule type="containsText" dxfId="1" priority="3" operator="containsText" text="Medium to high important we get this right">
      <formula>NOT(ISERROR(SEARCH("Medium to high important we get this right",I57)))</formula>
    </cfRule>
    <cfRule type="containsText" dxfId="0" priority="4" operator="containsText" text="High, critical we get this right">
      <formula>NOT(ISERROR(SEARCH("High, critical we get this right",I57)))</formula>
    </cfRule>
  </conditionalFormatting>
  <dataValidations count="3">
    <dataValidation type="list" allowBlank="1" showInputMessage="1" showErrorMessage="1" sqref="G53:G56 G43:G44 G37:G40 G33:G34 G27:G30 G22:G24 G18:G19 G13:G15 G4:G6 G47:G50">
      <formula1>name</formula1>
    </dataValidation>
    <dataValidation type="list" allowBlank="1" showInputMessage="1" showErrorMessage="1" sqref="J47:J50 J43:J44 J37:J40 J33:J34 J27:J30 J22:J24 J18:J19 J13:J15 J9:J10 J4:J6 J53:J55">
      <formula1>assurance</formula1>
    </dataValidation>
    <dataValidation type="list" allowBlank="1" showInputMessage="1" showErrorMessage="1" sqref="I47:I50 I43:I44 I37:I40 I33:I34 I27:I30 I22:I24 I18:I19 I13:I15 I4:I6 I53:I55">
      <formula1>priority</formula1>
    </dataValidation>
  </dataValidations>
  <pageMargins left="0.7" right="0.7" top="0.75" bottom="0.75" header="0.3" footer="0.3"/>
  <pageSetup scale="37" orientation="landscape" verticalDpi="0" r:id="rId1"/>
  <headerFooter>
    <oddHeader>&amp;L&amp;A&amp;C&amp;F&amp;R&amp;P</oddHeader>
    <oddFooter>&amp;C© John Cato &amp; Dr Peter Tobin, 2016. All rights reserved</oddFooter>
  </headerFooter>
  <rowBreaks count="3" manualBreakCount="3">
    <brk id="1" max="16383" man="1"/>
    <brk id="19" max="16383" man="1"/>
    <brk id="34"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A20" sqref="A20"/>
    </sheetView>
  </sheetViews>
  <sheetFormatPr defaultRowHeight="15" x14ac:dyDescent="0.25"/>
  <cols>
    <col min="1" max="1" width="34.7109375" customWidth="1"/>
    <col min="3" max="3" width="22.140625" customWidth="1"/>
  </cols>
  <sheetData>
    <row r="1" spans="1:3" x14ac:dyDescent="0.25">
      <c r="A1" t="s">
        <v>65</v>
      </c>
      <c r="B1" t="s">
        <v>101</v>
      </c>
      <c r="C1" t="s">
        <v>83</v>
      </c>
    </row>
    <row r="2" spans="1:3" ht="15.75" x14ac:dyDescent="0.25">
      <c r="A2" s="1" t="s">
        <v>61</v>
      </c>
      <c r="B2" t="s">
        <v>66</v>
      </c>
      <c r="C2" t="s">
        <v>78</v>
      </c>
    </row>
    <row r="3" spans="1:3" ht="30.75" x14ac:dyDescent="0.25">
      <c r="A3" s="1" t="s">
        <v>62</v>
      </c>
      <c r="B3" t="s">
        <v>67</v>
      </c>
      <c r="C3" t="s">
        <v>79</v>
      </c>
    </row>
    <row r="4" spans="1:3" ht="30.75" x14ac:dyDescent="0.25">
      <c r="A4" s="1" t="s">
        <v>63</v>
      </c>
      <c r="B4" t="s">
        <v>68</v>
      </c>
      <c r="C4" t="s">
        <v>80</v>
      </c>
    </row>
    <row r="5" spans="1:3" ht="15.75" x14ac:dyDescent="0.25">
      <c r="A5" s="1" t="s">
        <v>64</v>
      </c>
      <c r="B5" t="s">
        <v>69</v>
      </c>
      <c r="C5" t="s">
        <v>81</v>
      </c>
    </row>
    <row r="6" spans="1:3" ht="15.75" x14ac:dyDescent="0.25">
      <c r="A6" s="1" t="s">
        <v>82</v>
      </c>
      <c r="B6" t="s">
        <v>70</v>
      </c>
      <c r="C6" s="2" t="s">
        <v>82</v>
      </c>
    </row>
    <row r="7" spans="1:3" ht="15.75" x14ac:dyDescent="0.25">
      <c r="A7" s="1" t="s">
        <v>86</v>
      </c>
      <c r="B7" t="s">
        <v>71</v>
      </c>
      <c r="C7" s="1" t="s">
        <v>86</v>
      </c>
    </row>
    <row r="8" spans="1:3" x14ac:dyDescent="0.25">
      <c r="B8" t="s">
        <v>72</v>
      </c>
    </row>
    <row r="9" spans="1:3" x14ac:dyDescent="0.25">
      <c r="B9" t="s">
        <v>73</v>
      </c>
    </row>
    <row r="10" spans="1:3" x14ac:dyDescent="0.25">
      <c r="B10" t="s">
        <v>74</v>
      </c>
    </row>
    <row r="11" spans="1:3" x14ac:dyDescent="0.25">
      <c r="B11" t="s">
        <v>75</v>
      </c>
    </row>
    <row r="12" spans="1:3" x14ac:dyDescent="0.25">
      <c r="B12" t="s">
        <v>91</v>
      </c>
    </row>
    <row r="13" spans="1:3" x14ac:dyDescent="0.25">
      <c r="B13" t="s">
        <v>92</v>
      </c>
    </row>
    <row r="14" spans="1:3" x14ac:dyDescent="0.25">
      <c r="B14" t="s">
        <v>93</v>
      </c>
    </row>
    <row r="15" spans="1:3" x14ac:dyDescent="0.25">
      <c r="B15" t="s">
        <v>94</v>
      </c>
    </row>
    <row r="16" spans="1:3" x14ac:dyDescent="0.25">
      <c r="B16" t="s">
        <v>95</v>
      </c>
    </row>
    <row r="17" spans="2:2" x14ac:dyDescent="0.25">
      <c r="B17" t="s">
        <v>96</v>
      </c>
    </row>
    <row r="18" spans="2:2" x14ac:dyDescent="0.25">
      <c r="B18" t="s">
        <v>97</v>
      </c>
    </row>
    <row r="19" spans="2:2" x14ac:dyDescent="0.25">
      <c r="B19" t="s">
        <v>98</v>
      </c>
    </row>
    <row r="20" spans="2:2" x14ac:dyDescent="0.25">
      <c r="B20" t="s">
        <v>99</v>
      </c>
    </row>
    <row r="21" spans="2:2" x14ac:dyDescent="0.25">
      <c r="B21"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7" zoomScale="110" zoomScaleNormal="110" workbookViewId="0">
      <selection activeCell="L25" sqref="L25"/>
    </sheetView>
  </sheetViews>
  <sheetFormatPr defaultRowHeight="15" x14ac:dyDescent="0.25"/>
  <sheetData/>
  <sheetProtection sheet="1" objects="1" scenarios="1" selectLockedCells="1" selectUnlockedCells="1"/>
  <pageMargins left="0.7" right="0.7" top="0.75" bottom="0.75" header="0.3" footer="0.3"/>
  <pageSetup orientation="portrait" verticalDpi="0" r:id="rId1"/>
  <headerFooter>
    <oddHeader>&amp;L&amp;A&amp;C&amp;F&amp;R&amp;P</oddHeader>
    <oddFooter>&amp;C© John Cato &amp; Dr Peter Tobin, 2016. All rights reserved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style="26" customWidth="1"/>
    <col min="2" max="2" width="101.85546875" style="30" customWidth="1"/>
    <col min="3" max="16384" width="9.140625" style="26"/>
  </cols>
  <sheetData>
    <row r="1" spans="1:2" ht="63" x14ac:dyDescent="0.25">
      <c r="A1" s="27" t="s">
        <v>78</v>
      </c>
      <c r="B1" s="28" t="s">
        <v>105</v>
      </c>
    </row>
    <row r="2" spans="1:2" ht="47.25" x14ac:dyDescent="0.25">
      <c r="A2" s="27" t="s">
        <v>79</v>
      </c>
      <c r="B2" s="28" t="s">
        <v>106</v>
      </c>
    </row>
    <row r="3" spans="1:2" ht="59.25" customHeight="1" x14ac:dyDescent="0.25">
      <c r="A3" s="27" t="s">
        <v>80</v>
      </c>
      <c r="B3" s="28" t="s">
        <v>107</v>
      </c>
    </row>
    <row r="4" spans="1:2" ht="69.75" customHeight="1" x14ac:dyDescent="0.25">
      <c r="A4" s="27" t="s">
        <v>81</v>
      </c>
      <c r="B4" s="29" t="s">
        <v>108</v>
      </c>
    </row>
    <row r="5" spans="1:2" ht="31.5" x14ac:dyDescent="0.25">
      <c r="A5" s="27" t="s">
        <v>82</v>
      </c>
      <c r="B5" s="29" t="s">
        <v>109</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Introduction</vt:lpstr>
      <vt:lpstr>Assessment</vt:lpstr>
      <vt:lpstr>Range</vt:lpstr>
      <vt:lpstr>Graphs</vt:lpstr>
      <vt:lpstr>Assurance scale</vt:lpstr>
      <vt:lpstr>Assessment!_Toc446397804</vt:lpstr>
      <vt:lpstr>assurance</vt:lpstr>
      <vt:lpstr>name</vt:lpstr>
      <vt:lpstr>priority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2016-07-15T06:00:38Z</cp:lastPrinted>
  <dcterms:created xsi:type="dcterms:W3CDTF">2016-05-27T05:51:35Z</dcterms:created>
  <dcterms:modified xsi:type="dcterms:W3CDTF">2018-11-08T11:16:54Z</dcterms:modified>
</cp:coreProperties>
</file>