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ocuments\Peter's HP 9 Feb 2019\CC2018\PTC &amp; IACT-Africa POPIA Compliance Toolkit\2 Assess\2.2 Functional areas\"/>
    </mc:Choice>
  </mc:AlternateContent>
  <bookViews>
    <workbookView xWindow="240" yWindow="135" windowWidth="15480" windowHeight="7815" tabRatio="832" activeTab="2"/>
  </bookViews>
  <sheets>
    <sheet name="Introduction" sheetId="4" r:id="rId1"/>
    <sheet name="Assessment" sheetId="8" r:id="rId2"/>
    <sheet name="Social media inventory" sheetId="10" r:id="rId3"/>
    <sheet name="Range" sheetId="2" r:id="rId4"/>
    <sheet name="Graphs" sheetId="3" r:id="rId5"/>
    <sheet name="Assurance scale" sheetId="9" r:id="rId6"/>
  </sheets>
  <externalReferences>
    <externalReference r:id="rId7"/>
  </externalReferences>
  <definedNames>
    <definedName name="_Toc446397801" localSheetId="1">Assessment!#REF!</definedName>
    <definedName name="_Toc446397802" localSheetId="1">Assessment!#REF!</definedName>
    <definedName name="_Toc446397803" localSheetId="1">Assessment!#REF!</definedName>
    <definedName name="_Toc446397804" localSheetId="1">Assessment!#REF!</definedName>
    <definedName name="_Toc446397805" localSheetId="1">Assessment!$C$3</definedName>
    <definedName name="assurance">Range!$C$2:$C$6</definedName>
    <definedName name="name">Range!$B$2:$B$21</definedName>
    <definedName name="priority">Range!$A$2:$A$6</definedName>
    <definedName name="rating">[1]ranges!$B$2:$B$6</definedName>
    <definedName name="yesno">Range!$D$2:$D$3</definedName>
  </definedNames>
  <calcPr calcId="152511"/>
</workbook>
</file>

<file path=xl/calcChain.xml><?xml version="1.0" encoding="utf-8"?>
<calcChain xmlns="http://schemas.openxmlformats.org/spreadsheetml/2006/main">
  <c r="J37" i="8" l="1"/>
  <c r="I37" i="8"/>
  <c r="L36" i="8"/>
  <c r="J36" i="8"/>
  <c r="I36" i="8"/>
  <c r="J35" i="8"/>
  <c r="L35" i="8" s="1"/>
  <c r="I35" i="8"/>
  <c r="L34" i="8"/>
  <c r="J34" i="8"/>
  <c r="I34" i="8"/>
  <c r="J33" i="8"/>
  <c r="L33" i="8" s="1"/>
  <c r="I33" i="8"/>
  <c r="I38" i="8" s="1"/>
  <c r="L38" i="8" l="1"/>
  <c r="J38" i="8"/>
  <c r="J39" i="8" s="1"/>
  <c r="L39" i="8" l="1"/>
</calcChain>
</file>

<file path=xl/comments1.xml><?xml version="1.0" encoding="utf-8"?>
<comments xmlns="http://schemas.openxmlformats.org/spreadsheetml/2006/main">
  <authors>
    <author>Dr Peter Tobin, CGEIT, PMIITPSA, PMP</author>
  </authors>
  <commentList>
    <comment ref="I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 authorId="0" shapeId="0">
      <text>
        <r>
          <rPr>
            <sz val="8"/>
            <color indexed="81"/>
            <rFont val="Tahoma"/>
            <family val="2"/>
          </rPr>
          <t xml:space="preserve">High assurance
Reasonable assurance
Limited assurance
Very limited assurance
Not applicable
</t>
        </r>
      </text>
    </comment>
    <comment ref="I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 authorId="0" shapeId="0">
      <text>
        <r>
          <rPr>
            <sz val="8"/>
            <color indexed="81"/>
            <rFont val="Tahoma"/>
            <family val="2"/>
          </rPr>
          <t xml:space="preserve">High assurance
Reasonable assurance
Limited assurance
Very limited assurance
Not applicable
</t>
        </r>
      </text>
    </comment>
    <comment ref="I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 authorId="0" shapeId="0">
      <text>
        <r>
          <rPr>
            <sz val="8"/>
            <color indexed="81"/>
            <rFont val="Tahoma"/>
            <family val="2"/>
          </rPr>
          <t xml:space="preserve">High assurance
Reasonable assurance
Limited assurance
Very limited assurance
Not applicable
</t>
        </r>
      </text>
    </comment>
    <comment ref="I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 authorId="0" shapeId="0">
      <text>
        <r>
          <rPr>
            <sz val="8"/>
            <color indexed="81"/>
            <rFont val="Tahoma"/>
            <family val="2"/>
          </rPr>
          <t xml:space="preserve">High assurance
Reasonable assurance
Limited assurance
Very limited assurance
Not applicable
</t>
        </r>
      </text>
    </comment>
    <comment ref="I1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 authorId="0" shapeId="0">
      <text>
        <r>
          <rPr>
            <sz val="8"/>
            <color indexed="81"/>
            <rFont val="Tahoma"/>
            <family val="2"/>
          </rPr>
          <t xml:space="preserve">High assurance
Reasonable assurance
Limited assurance
Very limited assurance
Not applicable
</t>
        </r>
      </text>
    </comment>
    <comment ref="I1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1" authorId="0" shapeId="0">
      <text>
        <r>
          <rPr>
            <sz val="8"/>
            <color indexed="81"/>
            <rFont val="Tahoma"/>
            <family val="2"/>
          </rPr>
          <t xml:space="preserve">High assurance
Reasonable assurance
Limited assurance
Very limited assurance
Not applicable
</t>
        </r>
      </text>
    </comment>
    <comment ref="I1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4" authorId="0" shapeId="0">
      <text>
        <r>
          <rPr>
            <sz val="8"/>
            <color indexed="81"/>
            <rFont val="Tahoma"/>
            <family val="2"/>
          </rPr>
          <t xml:space="preserve">High assurance
Reasonable assurance
Limited assurance
Very limited assurance
Not applicable
</t>
        </r>
      </text>
    </comment>
    <comment ref="I1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5" authorId="0" shapeId="0">
      <text>
        <r>
          <rPr>
            <sz val="8"/>
            <color indexed="81"/>
            <rFont val="Tahoma"/>
            <family val="2"/>
          </rPr>
          <t xml:space="preserve">High assurance
Reasonable assurance
Limited assurance
Very limited assurance
Not applicable
</t>
        </r>
      </text>
    </comment>
    <comment ref="I1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6" authorId="0" shapeId="0">
      <text>
        <r>
          <rPr>
            <sz val="8"/>
            <color indexed="81"/>
            <rFont val="Tahoma"/>
            <family val="2"/>
          </rPr>
          <t xml:space="preserve">High assurance
Reasonable assurance
Limited assurance
Very limited assurance
Not applicable
</t>
        </r>
      </text>
    </comment>
    <comment ref="I1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9" authorId="0" shapeId="0">
      <text>
        <r>
          <rPr>
            <sz val="8"/>
            <color indexed="81"/>
            <rFont val="Tahoma"/>
            <family val="2"/>
          </rPr>
          <t xml:space="preserve">High assurance
Reasonable assurance
Limited assurance
Very limited assurance
Not applicable
</t>
        </r>
      </text>
    </comment>
    <comment ref="I2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0" authorId="0" shapeId="0">
      <text>
        <r>
          <rPr>
            <sz val="8"/>
            <color indexed="81"/>
            <rFont val="Tahoma"/>
            <family val="2"/>
          </rPr>
          <t xml:space="preserve">High assurance
Reasonable assurance
Limited assurance
Very limited assurance
Not applicable
</t>
        </r>
      </text>
    </comment>
    <comment ref="I2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1" authorId="0" shapeId="0">
      <text>
        <r>
          <rPr>
            <sz val="8"/>
            <color indexed="81"/>
            <rFont val="Tahoma"/>
            <family val="2"/>
          </rPr>
          <t xml:space="preserve">High assurance
Reasonable assurance
Limited assurance
Very limited assurance
Not applicable
</t>
        </r>
      </text>
    </comment>
    <comment ref="I2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4" authorId="0" shapeId="0">
      <text>
        <r>
          <rPr>
            <sz val="8"/>
            <color indexed="81"/>
            <rFont val="Tahoma"/>
            <family val="2"/>
          </rPr>
          <t xml:space="preserve">High assurance
Reasonable assurance
Limited assurance
Very limited assurance
Not applicable
</t>
        </r>
      </text>
    </comment>
    <comment ref="I2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5" authorId="0" shapeId="0">
      <text>
        <r>
          <rPr>
            <sz val="8"/>
            <color indexed="81"/>
            <rFont val="Tahoma"/>
            <family val="2"/>
          </rPr>
          <t xml:space="preserve">High assurance
Reasonable assurance
Limited assurance
Very limited assurance
Not applicable
</t>
        </r>
      </text>
    </comment>
    <comment ref="I2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6" authorId="0" shapeId="0">
      <text>
        <r>
          <rPr>
            <sz val="8"/>
            <color indexed="81"/>
            <rFont val="Tahoma"/>
            <family val="2"/>
          </rPr>
          <t xml:space="preserve">High assurance
Reasonable assurance
Limited assurance
Very limited assurance
Not applicable
</t>
        </r>
      </text>
    </comment>
    <comment ref="I2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9" authorId="0" shapeId="0">
      <text>
        <r>
          <rPr>
            <sz val="8"/>
            <color indexed="81"/>
            <rFont val="Tahoma"/>
            <family val="2"/>
          </rPr>
          <t xml:space="preserve">High assurance
Reasonable assurance
Limited assurance
Very limited assurance
Not applicable
</t>
        </r>
      </text>
    </comment>
    <comment ref="I3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0" authorId="0" shapeId="0">
      <text>
        <r>
          <rPr>
            <sz val="8"/>
            <color indexed="81"/>
            <rFont val="Tahoma"/>
            <family val="2"/>
          </rPr>
          <t xml:space="preserve">High assurance
Reasonable assurance
Limited assurance
Very limited assurance
Not applicable
</t>
        </r>
      </text>
    </comment>
    <comment ref="I3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1" authorId="0" shapeId="0">
      <text>
        <r>
          <rPr>
            <sz val="8"/>
            <color indexed="81"/>
            <rFont val="Tahoma"/>
            <family val="2"/>
          </rPr>
          <t xml:space="preserve">High assurance
Reasonable assurance
Limited assurance
Very limited assurance
Not applicable
</t>
        </r>
      </text>
    </comment>
  </commentList>
</comments>
</file>

<file path=xl/sharedStrings.xml><?xml version="1.0" encoding="utf-8"?>
<sst xmlns="http://schemas.openxmlformats.org/spreadsheetml/2006/main" count="282" uniqueCount="129">
  <si>
    <t>Category</t>
  </si>
  <si>
    <t>Sub-category</t>
  </si>
  <si>
    <t>POPI Act Reference</t>
  </si>
  <si>
    <t>Action items</t>
  </si>
  <si>
    <t>Who to do this</t>
  </si>
  <si>
    <t>By when</t>
  </si>
  <si>
    <t>Consent</t>
  </si>
  <si>
    <t>High, critical we get this right</t>
  </si>
  <si>
    <t>Medium to high important we get this right</t>
  </si>
  <si>
    <t>Medium to low, first choice of optional items</t>
  </si>
  <si>
    <t>Low, nice to have, optional item</t>
  </si>
  <si>
    <t>priority</t>
  </si>
  <si>
    <t>name 1</t>
  </si>
  <si>
    <t>name 2</t>
  </si>
  <si>
    <t>name 3</t>
  </si>
  <si>
    <t>name 4</t>
  </si>
  <si>
    <t>name 5</t>
  </si>
  <si>
    <t>name 6</t>
  </si>
  <si>
    <t>name 7</t>
  </si>
  <si>
    <t>name 8</t>
  </si>
  <si>
    <t>name 9</t>
  </si>
  <si>
    <t>name 10</t>
  </si>
  <si>
    <t>Priority</t>
  </si>
  <si>
    <t>Assessment</t>
  </si>
  <si>
    <t>High assurance</t>
  </si>
  <si>
    <t>Reasonable assurance</t>
  </si>
  <si>
    <t>Limited assurance</t>
  </si>
  <si>
    <t>Very limited assurance</t>
  </si>
  <si>
    <t>Not applicable</t>
  </si>
  <si>
    <t>assurance</t>
  </si>
  <si>
    <t>Topic #</t>
  </si>
  <si>
    <t>TOTAL RATINGS</t>
  </si>
  <si>
    <t>%age score versus maximum score</t>
  </si>
  <si>
    <t>Comments</t>
  </si>
  <si>
    <t>Notes</t>
  </si>
  <si>
    <t xml:space="preserve"> </t>
  </si>
  <si>
    <t>name 11</t>
  </si>
  <si>
    <t>name 12</t>
  </si>
  <si>
    <t>name 13</t>
  </si>
  <si>
    <t>name 14</t>
  </si>
  <si>
    <t>name 15</t>
  </si>
  <si>
    <t>name 16</t>
  </si>
  <si>
    <t>name 17</t>
  </si>
  <si>
    <t>name 18</t>
  </si>
  <si>
    <t>name 19</t>
  </si>
  <si>
    <t>name 20</t>
  </si>
  <si>
    <t>name</t>
  </si>
  <si>
    <t>Question #</t>
  </si>
  <si>
    <t>Introduction</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</si>
  <si>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</si>
  <si>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</si>
  <si>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</si>
  <si>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</si>
  <si>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</si>
  <si>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</si>
  <si>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</si>
  <si>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</si>
  <si>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The ICO assurance rating scale is used.</t>
  </si>
  <si>
    <t>The assessment is supported  by two graphs for assurance and priority ratings.</t>
  </si>
  <si>
    <t>This Assessment Tool covers the use of Social Media topics and can capture remedial action for each assessment item.</t>
  </si>
  <si>
    <t>Social Media</t>
  </si>
  <si>
    <t>Purpose</t>
  </si>
  <si>
    <t>Data subject access</t>
  </si>
  <si>
    <t>Compliance monitoring</t>
  </si>
  <si>
    <t>Data quality</t>
  </si>
  <si>
    <t>Data security</t>
  </si>
  <si>
    <t xml:space="preserve">Condition 2 Processing Limitation: </t>
  </si>
  <si>
    <t>Condition 3 Purpose specification</t>
  </si>
  <si>
    <t>Condition 5 Information Quality</t>
  </si>
  <si>
    <t>Condition 8 Data subject participation</t>
  </si>
  <si>
    <t>Condition 7 Security safeguards</t>
  </si>
  <si>
    <t>Part B Information Officer</t>
  </si>
  <si>
    <t xml:space="preserve">The POPI rules around consent must be complied with. </t>
  </si>
  <si>
    <t>POPI requirements regarding information quality must be complied with.</t>
  </si>
  <si>
    <t>POPI requirements regarding information security must be complied with.</t>
  </si>
  <si>
    <t>POPI requirements regarding data subject participation must be complied with.</t>
  </si>
  <si>
    <t>Overall legal processing under the duties of the Informstion Officer must be complied with.</t>
  </si>
  <si>
    <t>This tool has been adapted from the ICO document "Social networking and online forums – when does the DPA apply?"  which is available under Open Government Licence for commercial and non-commercial use. Attribution as required by the ICO: Information Commissioner’s Office, 2014. licensed under the Open Government Licence. For more information please visit https://ico.org.uk/global/copyright-and-re-use-of-materials/ . Additional input has been soiurced from the POPI Act, #4 of 2013.</t>
  </si>
  <si>
    <t>Ensure mechanisms are inplace to handle objections and complaints</t>
  </si>
  <si>
    <t xml:space="preserve">Identify and maintain a log of all social media sites used by the organisation. </t>
  </si>
  <si>
    <t>Clearly state the purposes or purposes of processing the personal information</t>
  </si>
  <si>
    <t>One or more clear purposes must be stated when capturing PI and these purposes must be capable of monitoring. POPI requirements about restriction of access to and retention of records must be complied with</t>
  </si>
  <si>
    <t>Ensure records can be restricted in terms of processing as per section 14</t>
  </si>
  <si>
    <t>Ensure appropriate record retention rules are applied</t>
  </si>
  <si>
    <t>Build in data validation where possible to ensure accuracy is achieved at data capture</t>
  </si>
  <si>
    <t>Provide opportunities for data subjects to self-service maintain data quality</t>
  </si>
  <si>
    <t>Implement data quality controls</t>
  </si>
  <si>
    <t>Conduct a risk assessment for social meida sites used</t>
  </si>
  <si>
    <t>Ensure appropriate contractual arrangements are in place with social media operators</t>
  </si>
  <si>
    <t>Implement security monitoring procedures</t>
  </si>
  <si>
    <t>Ensure notification of access to informtion is provided</t>
  </si>
  <si>
    <t>Implement procedures for the revision or deletion of personal information</t>
  </si>
  <si>
    <t>Ensure social ledia form part of the PAIA process</t>
  </si>
  <si>
    <t>Implement a social media policy</t>
  </si>
  <si>
    <t>Provide training in social media policy</t>
  </si>
  <si>
    <t>Monitor social meida sites used for compliance with social media policy</t>
  </si>
  <si>
    <t>Ensure consent rules are applied when cpaturing PI on any social media site, including processing of information of children; includes privacy notices</t>
  </si>
  <si>
    <t xml:space="preserve">"When an organisation, or individual acting for non-domestic purposes, posts personal data on a social networking site, message board or blog, they will need to ensure that they have complied with the POPI ACT. The same applies if they download personal data from a social networking site and use it for non-domestic purposes. When an organisation, or individual acting for non-domestic purposes, runs an online forum they may also have responsibilities as data controllers under the POPI ACT. This would include a duty to take reasonable steps to check the accuracy of any personal data that is posted on their site by third parties. What are considered to be reasonable steps will depend on the nature of the site and the extent to which the person or organisation running the site takes a role in moderating content. We would not consider it reasonable to expect a large social networking site to check all posts for accuracy, but we would expect it to have measures in place to deal with complaints about factually inaccurate postings.
Organisations that use social media or other online forums have responsibilities under the POPI ACT:
 if they post personal data on their own or a third party’s website;
 if they download and use personal data from a third party website;
 if they run a website which allows third parties to add comments or posts about living individuals, and they are a data controller for the website content.
The domestic purposes exemption cannot apply to the processing of personal data done by organisations through social networking sites. This is still the case even if an organisation gets a member of its staff to do the processing for it through their personal networking page. This is because the employee is acting on behalf of the organisation and the processing is for the organisation’s corporate or organisational purposes, not for the purposes of the employee’s personal, family or household affairs. It should be considered poor practice for an organisation to encourage or allow employees to use their own personal networking pages for corporate purposes. (Source: ICO: "Social networking and online forums – when does the DPA apply?")
</t>
  </si>
  <si>
    <t>This tool also allows ratings to be given for each of the assessment items in terms of who is repsonsible, by when the item must be actioned, the priority and the assessment. A separate tab allows an inventory of social media services to be maintained.</t>
  </si>
  <si>
    <t>Item #</t>
  </si>
  <si>
    <t>Social media service review date for POPI Act compliance</t>
  </si>
  <si>
    <t>Person responsible for this service (Responsible Party owner)</t>
  </si>
  <si>
    <t>Compliance issue checked: Consent</t>
  </si>
  <si>
    <t>Compliance issue checked: Purpose</t>
  </si>
  <si>
    <t>Compliance issue checked: Privacy notice</t>
  </si>
  <si>
    <t>Compliance issue checked: PI quality</t>
  </si>
  <si>
    <t>Compliance issue checked: PI security</t>
  </si>
  <si>
    <t>yesno</t>
  </si>
  <si>
    <t>Yes</t>
  </si>
  <si>
    <t>No</t>
  </si>
  <si>
    <t>Social media name (examples given)</t>
  </si>
  <si>
    <t>Facebook</t>
  </si>
  <si>
    <t>Twitter</t>
  </si>
  <si>
    <t>Instagram</t>
  </si>
  <si>
    <t>etc</t>
  </si>
  <si>
    <t>URL or address or ID</t>
  </si>
  <si>
    <t>Compliance issue checked: Agreement in place</t>
  </si>
  <si>
    <t>LinkedIn</t>
  </si>
  <si>
    <t>Pinterest</t>
  </si>
  <si>
    <t>Tumblr</t>
  </si>
  <si>
    <t>WhatsApp</t>
  </si>
  <si>
    <t>YouTube</t>
  </si>
  <si>
    <t>Snapchat</t>
  </si>
  <si>
    <t>Importance count</t>
  </si>
  <si>
    <t>Assurance count</t>
  </si>
  <si>
    <t>Assurance score</t>
  </si>
  <si>
    <t>Total applicable ratings</t>
  </si>
  <si>
    <t>Maximum score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</si>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</sst>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d/mmm/yy;@"/>
    <numFmt numFmtId="165" formatCode="[$-F800]dddd\,\ mmmm\ dd\,\ yyyy"/>
  </numFmts>
  <fonts count="9" x14ac:knownFonts="1">
    <font>
      <sz val="11"/>
      <color theme="1"/>
      <name val="Calibri"/>
      <family val="2"/>
      <scheme val="minor"/>
    </font>
    <font>
      <sz val="12"/>
      <color theme="1"/>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Arial"/>
      <family val="2"/>
    </font>
    <font>
      <sz val="8"/>
      <color indexed="81"/>
      <name val="Tahoma"/>
      <family val="2"/>
    </font>
    <font>
      <b/>
      <sz val="11"/>
      <color theme="1"/>
      <name val="Calibri"/>
      <family val="2"/>
      <scheme val="minor"/>
    </font>
    <font>
      <sz val="14"/>
      <color theme="1"/>
      <name val="Calibri"/>
      <family val="2"/>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5">
    <xf numFmtId="0" fontId="0" fillId="0" borderId="0" xfId="0"/>
    <xf numFmtId="0" fontId="5" fillId="0" borderId="0" xfId="0" applyFont="1" applyAlignment="1" applyProtection="1">
      <alignment horizontal="left" wrapText="1"/>
    </xf>
    <xf numFmtId="0" fontId="0" fillId="0" borderId="0" xfId="0" applyAlignment="1">
      <alignment horizontal="left"/>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1" xfId="0" applyBorder="1" applyAlignment="1" applyProtection="1">
      <alignment horizontal="left" vertical="top" wrapText="1"/>
      <protection locked="0"/>
    </xf>
    <xf numFmtId="164" fontId="0" fillId="0" borderId="1" xfId="0" applyNumberFormat="1" applyBorder="1" applyAlignment="1">
      <alignment horizontal="left" vertical="top" wrapText="1"/>
    </xf>
    <xf numFmtId="164" fontId="0" fillId="0" borderId="1" xfId="0" applyNumberFormat="1" applyBorder="1" applyAlignment="1">
      <alignment horizontal="center" vertical="top"/>
    </xf>
    <xf numFmtId="0" fontId="0" fillId="0" borderId="1" xfId="0" applyBorder="1" applyAlignment="1" applyProtection="1">
      <alignment vertical="top" wrapText="1"/>
      <protection locked="0"/>
    </xf>
    <xf numFmtId="0" fontId="7" fillId="0" borderId="1" xfId="0" applyFont="1" applyBorder="1" applyAlignment="1" applyProtection="1">
      <alignment vertical="top" wrapText="1"/>
      <protection locked="0"/>
    </xf>
    <xf numFmtId="164" fontId="4" fillId="0" borderId="1" xfId="0" applyNumberFormat="1" applyFont="1" applyBorder="1" applyAlignment="1" applyProtection="1">
      <alignment horizontal="center" vertical="top" wrapText="1"/>
      <protection locked="0"/>
    </xf>
    <xf numFmtId="0" fontId="2" fillId="0" borderId="1" xfId="0" applyFont="1" applyBorder="1" applyAlignment="1">
      <alignment horizontal="left" vertical="top" wrapText="1"/>
    </xf>
    <xf numFmtId="0" fontId="0" fillId="0" borderId="1" xfId="0" applyBorder="1" applyAlignment="1" applyProtection="1">
      <alignment horizontal="center" vertical="top" wrapText="1"/>
      <protection locked="0"/>
    </xf>
    <xf numFmtId="0" fontId="2" fillId="0" borderId="1" xfId="0" applyFont="1" applyBorder="1" applyAlignment="1">
      <alignment horizontal="center" vertical="top" wrapText="1"/>
    </xf>
    <xf numFmtId="164" fontId="4" fillId="0" borderId="1" xfId="0" applyNumberFormat="1" applyFont="1" applyBorder="1" applyAlignment="1">
      <alignment horizontal="center" vertical="top" wrapText="1"/>
    </xf>
    <xf numFmtId="164" fontId="1" fillId="0" borderId="1" xfId="0" applyNumberFormat="1" applyFont="1" applyBorder="1" applyAlignment="1" applyProtection="1">
      <alignment horizontal="left" vertical="top" wrapText="1"/>
      <protection locked="0"/>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7"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8" fillId="0" borderId="0" xfId="0" applyFont="1" applyAlignment="1">
      <alignment horizontal="center" vertical="top" wrapText="1"/>
    </xf>
    <xf numFmtId="0" fontId="1" fillId="0" borderId="2" xfId="0" applyFont="1"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0" xfId="0"/>
    <xf numFmtId="0" fontId="4" fillId="0" borderId="0" xfId="0" applyFont="1" applyAlignment="1">
      <alignment vertical="top"/>
    </xf>
    <xf numFmtId="0" fontId="1" fillId="0" borderId="0" xfId="0" applyFont="1" applyAlignment="1">
      <alignment horizontal="justify" vertical="top"/>
    </xf>
    <xf numFmtId="0" fontId="1" fillId="0" borderId="0" xfId="0" applyFont="1" applyAlignment="1">
      <alignment vertical="top" wrapText="1"/>
    </xf>
    <xf numFmtId="0" fontId="0" fillId="0" borderId="0" xfId="0" applyAlignment="1"/>
    <xf numFmtId="0" fontId="7" fillId="0" borderId="0" xfId="0" applyFont="1" applyAlignment="1">
      <alignment horizontal="right" vertical="top" wrapText="1"/>
    </xf>
    <xf numFmtId="0" fontId="0" fillId="0" borderId="0" xfId="0" applyAlignment="1" applyProtection="1">
      <alignment horizontal="center" vertical="top"/>
      <protection locked="0"/>
    </xf>
    <xf numFmtId="0" fontId="0" fillId="0" borderId="0" xfId="0"/>
    <xf numFmtId="0" fontId="7" fillId="0" borderId="0" xfId="0" applyFont="1" applyAlignment="1">
      <alignment horizontal="center" vertical="top" wrapText="1"/>
    </xf>
    <xf numFmtId="165" fontId="7" fillId="0" borderId="0" xfId="0" applyNumberFormat="1" applyFont="1" applyAlignment="1">
      <alignment horizontal="center" vertical="top" wrapText="1"/>
    </xf>
    <xf numFmtId="165" fontId="0" fillId="0" borderId="0" xfId="0" applyNumberFormat="1" applyAlignment="1">
      <alignment vertical="top" wrapText="1"/>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0" fillId="0" borderId="7" xfId="0" applyBorder="1" applyAlignment="1">
      <alignment horizontal="left" vertical="top" wrapText="1"/>
    </xf>
    <xf numFmtId="0" fontId="2" fillId="0" borderId="7" xfId="0" applyFont="1" applyBorder="1" applyAlignment="1">
      <alignment horizontal="left" vertical="top" wrapText="1"/>
    </xf>
    <xf numFmtId="0" fontId="1" fillId="0" borderId="8" xfId="0" applyFont="1" applyBorder="1" applyAlignment="1" applyProtection="1">
      <alignment horizontal="center" vertical="top" wrapText="1"/>
      <protection locked="0"/>
    </xf>
    <xf numFmtId="10" fontId="0" fillId="0" borderId="1" xfId="0" applyNumberFormat="1" applyBorder="1" applyAlignment="1">
      <alignment horizontal="center" vertical="top"/>
    </xf>
    <xf numFmtId="1" fontId="0" fillId="0" borderId="1" xfId="0" applyNumberFormat="1" applyBorder="1" applyAlignment="1">
      <alignment horizontal="center" vertical="top"/>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0" fillId="0" borderId="6" xfId="0" applyBorder="1" applyAlignment="1">
      <alignment horizontal="center" vertical="top"/>
    </xf>
    <xf numFmtId="0" fontId="0" fillId="0" borderId="7" xfId="0" applyBorder="1"/>
    <xf numFmtId="0" fontId="0" fillId="0" borderId="8" xfId="0" applyBorder="1"/>
    <xf numFmtId="0" fontId="0" fillId="0" borderId="9" xfId="0" applyBorder="1"/>
    <xf numFmtId="0" fontId="0" fillId="0" borderId="0" xfId="0"/>
    <xf numFmtId="0" fontId="0" fillId="0" borderId="10" xfId="0" applyBorder="1"/>
    <xf numFmtId="0" fontId="0" fillId="0" borderId="11" xfId="0" applyBorder="1"/>
    <xf numFmtId="0" fontId="0" fillId="0" borderId="12" xfId="0" applyBorder="1"/>
    <xf numFmtId="0" fontId="0" fillId="0" borderId="13" xfId="0" applyBorder="1"/>
  </cellXfs>
  <cellStyles count="1">
    <cellStyle name="Normal" xfId="0" builtinId="0"/>
  </cellStyles>
  <dxfs count="25">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s>
  <tableStyles count="0" defaultTableStyle="TableStyleMedium9" defaultPivotStyle="PivotStyleLight16"/>
  <colors>
    <mruColors>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Social media priority</a:t>
            </a:r>
          </a:p>
        </c:rich>
      </c:tx>
      <c:overlay val="0"/>
    </c:title>
    <c:autoTitleDeleted val="0"/>
    <c:plotArea>
      <c:layout/>
      <c:barChart>
        <c:barDir val="col"/>
        <c:grouping val="clustered"/>
        <c:varyColors val="0"/>
        <c:ser>
          <c:idx val="0"/>
          <c:order val="0"/>
          <c:invertIfNegative val="0"/>
          <c:cat>
            <c:strRef>
              <c:f>Assessment!$H$33:$H$38</c:f>
              <c:strCache>
                <c:ptCount val="6"/>
                <c:pt idx="0">
                  <c:v>High, critical we get this right</c:v>
                </c:pt>
                <c:pt idx="1">
                  <c:v>Medium to high important we get this right</c:v>
                </c:pt>
                <c:pt idx="2">
                  <c:v>Medium to low, first choice of optional items</c:v>
                </c:pt>
                <c:pt idx="3">
                  <c:v>Low, nice to have, optional item</c:v>
                </c:pt>
                <c:pt idx="4">
                  <c:v>Not applicable</c:v>
                </c:pt>
                <c:pt idx="5">
                  <c:v>Total applicable ratings</c:v>
                </c:pt>
              </c:strCache>
            </c:strRef>
          </c:cat>
          <c:val>
            <c:numRef>
              <c:f>Assessment!$I$33:$I$38</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286201200"/>
        <c:axId val="286197280"/>
      </c:barChart>
      <c:catAx>
        <c:axId val="286201200"/>
        <c:scaling>
          <c:orientation val="minMax"/>
        </c:scaling>
        <c:delete val="0"/>
        <c:axPos val="b"/>
        <c:numFmt formatCode="General" sourceLinked="0"/>
        <c:majorTickMark val="out"/>
        <c:minorTickMark val="none"/>
        <c:tickLblPos val="nextTo"/>
        <c:crossAx val="286197280"/>
        <c:crosses val="autoZero"/>
        <c:auto val="1"/>
        <c:lblAlgn val="ctr"/>
        <c:lblOffset val="100"/>
        <c:noMultiLvlLbl val="0"/>
      </c:catAx>
      <c:valAx>
        <c:axId val="286197280"/>
        <c:scaling>
          <c:orientation val="minMax"/>
          <c:max val="18"/>
          <c:min val="0"/>
        </c:scaling>
        <c:delete val="0"/>
        <c:axPos val="l"/>
        <c:majorGridlines/>
        <c:numFmt formatCode="General" sourceLinked="1"/>
        <c:majorTickMark val="out"/>
        <c:minorTickMark val="none"/>
        <c:tickLblPos val="nextTo"/>
        <c:crossAx val="286201200"/>
        <c:crosses val="autoZero"/>
        <c:crossBetween val="between"/>
        <c:majorUnit val="3"/>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u="none" strike="noStrike" baseline="0"/>
              <a:t>Social media assurance as</a:t>
            </a:r>
            <a:r>
              <a:rPr lang="en-US"/>
              <a:t>sessment</a:t>
            </a:r>
          </a:p>
        </c:rich>
      </c:tx>
      <c:overlay val="0"/>
    </c:title>
    <c:autoTitleDeleted val="0"/>
    <c:plotArea>
      <c:layout/>
      <c:barChart>
        <c:barDir val="col"/>
        <c:grouping val="clustered"/>
        <c:varyColors val="0"/>
        <c:ser>
          <c:idx val="0"/>
          <c:order val="0"/>
          <c:invertIfNegative val="0"/>
          <c:cat>
            <c:strRef>
              <c:f>Assessment!$K$33:$K$38</c:f>
              <c:strCache>
                <c:ptCount val="6"/>
                <c:pt idx="0">
                  <c:v>High assurance</c:v>
                </c:pt>
                <c:pt idx="1">
                  <c:v>Reasonable assurance</c:v>
                </c:pt>
                <c:pt idx="2">
                  <c:v>Limited assurance</c:v>
                </c:pt>
                <c:pt idx="3">
                  <c:v>Very limited assurance</c:v>
                </c:pt>
                <c:pt idx="4">
                  <c:v>Not applicable</c:v>
                </c:pt>
                <c:pt idx="5">
                  <c:v>TOTAL RATINGS</c:v>
                </c:pt>
              </c:strCache>
            </c:strRef>
          </c:cat>
          <c:val>
            <c:numRef>
              <c:f>Assessment!$J$33:$J$38</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286194144"/>
        <c:axId val="286193752"/>
      </c:barChart>
      <c:catAx>
        <c:axId val="286194144"/>
        <c:scaling>
          <c:orientation val="minMax"/>
        </c:scaling>
        <c:delete val="0"/>
        <c:axPos val="b"/>
        <c:numFmt formatCode="General" sourceLinked="0"/>
        <c:majorTickMark val="out"/>
        <c:minorTickMark val="none"/>
        <c:tickLblPos val="nextTo"/>
        <c:crossAx val="286193752"/>
        <c:crosses val="autoZero"/>
        <c:auto val="1"/>
        <c:lblAlgn val="ctr"/>
        <c:lblOffset val="100"/>
        <c:noMultiLvlLbl val="0"/>
      </c:catAx>
      <c:valAx>
        <c:axId val="286193752"/>
        <c:scaling>
          <c:orientation val="minMax"/>
          <c:max val="18"/>
          <c:min val="0"/>
        </c:scaling>
        <c:delete val="0"/>
        <c:axPos val="l"/>
        <c:majorGridlines/>
        <c:numFmt formatCode="General" sourceLinked="1"/>
        <c:majorTickMark val="out"/>
        <c:minorTickMark val="none"/>
        <c:tickLblPos val="nextTo"/>
        <c:crossAx val="286194144"/>
        <c:crosses val="autoZero"/>
        <c:crossBetween val="between"/>
        <c:majorUnit val="3"/>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242454</xdr:colOff>
      <xdr:row>0</xdr:row>
      <xdr:rowOff>129886</xdr:rowOff>
    </xdr:from>
    <xdr:to>
      <xdr:col>7</xdr:col>
      <xdr:colOff>540904</xdr:colOff>
      <xdr:row>15</xdr:row>
      <xdr:rowOff>13469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271029</xdr:colOff>
      <xdr:row>16</xdr:row>
      <xdr:rowOff>44161</xdr:rowOff>
    </xdr:from>
    <xdr:to>
      <xdr:col>7</xdr:col>
      <xdr:colOff>569479</xdr:colOff>
      <xdr:row>30</xdr:row>
      <xdr:rowOff>118244</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topLeftCell="A4" zoomScaleNormal="100" workbookViewId="0">
      <selection activeCell="B8" sqref="B8"/>
    </sheetView>
  </sheetViews>
  <sheetFormatPr defaultRowHeight="15" x14ac:dyDescent="0.25"/>
  <cols>
    <col min="2" max="2" width="114.140625" customWidth="1"/>
    <col min="3" max="3" width="22.28515625" customWidth="1"/>
  </cols>
  <sheetData>
    <row r="1" spans="1:3" ht="18.75" x14ac:dyDescent="0.25">
      <c r="A1" s="19"/>
      <c r="B1" s="22" t="s">
        <v>48</v>
      </c>
    </row>
    <row r="2" spans="1:3" s="21" customFormat="1" x14ac:dyDescent="0.25">
      <c r="A2" s="19">
        <v>1</v>
      </c>
      <c r="B2" s="20" t="s">
        <v>59</v>
      </c>
    </row>
    <row r="3" spans="1:3" s="21" customFormat="1" ht="303" customHeight="1" x14ac:dyDescent="0.25">
      <c r="A3" s="19">
        <v>2</v>
      </c>
      <c r="B3" s="20" t="s">
        <v>97</v>
      </c>
    </row>
    <row r="4" spans="1:3" s="21" customFormat="1" ht="32.25" customHeight="1" x14ac:dyDescent="0.25">
      <c r="A4" s="19">
        <v>3</v>
      </c>
      <c r="B4" s="20" t="s">
        <v>98</v>
      </c>
    </row>
    <row r="5" spans="1:3" s="21" customFormat="1" x14ac:dyDescent="0.25">
      <c r="A5" s="19">
        <v>4</v>
      </c>
      <c r="B5" s="20" t="s">
        <v>57</v>
      </c>
    </row>
    <row r="6" spans="1:3" s="21" customFormat="1" x14ac:dyDescent="0.25">
      <c r="A6" s="19">
        <v>5</v>
      </c>
      <c r="B6" s="20" t="s">
        <v>58</v>
      </c>
    </row>
    <row r="7" spans="1:3" ht="66" customHeight="1" x14ac:dyDescent="0.25">
      <c r="A7" s="19">
        <v>6</v>
      </c>
      <c r="B7" s="20" t="s">
        <v>77</v>
      </c>
    </row>
    <row r="8" spans="1:3" x14ac:dyDescent="0.25">
      <c r="A8" s="19">
        <v>7</v>
      </c>
      <c r="B8" t="s">
        <v>128</v>
      </c>
    </row>
    <row r="9" spans="1:3" x14ac:dyDescent="0.25">
      <c r="B9" s="30" t="s">
        <v>54</v>
      </c>
      <c r="C9" s="31" t="s">
        <v>35</v>
      </c>
    </row>
    <row r="10" spans="1:3" x14ac:dyDescent="0.25">
      <c r="B10" s="30" t="s">
        <v>55</v>
      </c>
      <c r="C10" s="31"/>
    </row>
    <row r="11" spans="1:3" x14ac:dyDescent="0.25">
      <c r="B11" s="30" t="s">
        <v>56</v>
      </c>
      <c r="C11" s="31"/>
    </row>
  </sheetData>
  <sheetProtection selectLockedCells="1"/>
  <printOptions gridLines="1"/>
  <pageMargins left="0.70866141732283472" right="0.70866141732283472" top="0.74803149606299213" bottom="0.74803149606299213" header="0.31496062992125984" footer="0.31496062992125984"/>
  <pageSetup scale="83" orientation="landscape"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9"/>
  <sheetViews>
    <sheetView topLeftCell="G28" zoomScale="90" zoomScaleNormal="90" workbookViewId="0">
      <selection activeCell="K41" sqref="K41"/>
    </sheetView>
  </sheetViews>
  <sheetFormatPr defaultColWidth="25.140625" defaultRowHeight="15" x14ac:dyDescent="0.25"/>
  <cols>
    <col min="1" max="2" width="10" style="5" customWidth="1"/>
    <col min="3" max="3" width="17" style="3" customWidth="1"/>
    <col min="4" max="4" width="16.85546875" style="3" customWidth="1"/>
    <col min="5" max="5" width="23.7109375" style="3" customWidth="1"/>
    <col min="6" max="6" width="33.42578125" style="3" customWidth="1"/>
    <col min="7" max="7" width="25.140625" style="3"/>
    <col min="8" max="8" width="28" style="7" customWidth="1"/>
    <col min="9" max="9" width="25.140625" style="8"/>
    <col min="10" max="10" width="28.85546875" style="8" customWidth="1"/>
    <col min="11" max="11" width="30.7109375" style="9" customWidth="1"/>
    <col min="12" max="16384" width="25.140625" style="3"/>
  </cols>
  <sheetData>
    <row r="1" spans="1:11" ht="31.5" x14ac:dyDescent="0.25">
      <c r="A1" s="17" t="s">
        <v>30</v>
      </c>
      <c r="B1" s="17" t="s">
        <v>47</v>
      </c>
      <c r="C1" s="17" t="s">
        <v>0</v>
      </c>
      <c r="D1" s="17" t="s">
        <v>1</v>
      </c>
      <c r="E1" s="17" t="s">
        <v>2</v>
      </c>
      <c r="F1" s="17" t="s">
        <v>3</v>
      </c>
      <c r="G1" s="18" t="s">
        <v>4</v>
      </c>
      <c r="H1" s="15" t="s">
        <v>5</v>
      </c>
      <c r="I1" s="15" t="s">
        <v>22</v>
      </c>
      <c r="J1" s="15" t="s">
        <v>23</v>
      </c>
      <c r="K1" s="11" t="s">
        <v>33</v>
      </c>
    </row>
    <row r="2" spans="1:11" ht="31.5" x14ac:dyDescent="0.25">
      <c r="A2" s="17" t="s">
        <v>30</v>
      </c>
      <c r="B2" s="17" t="s">
        <v>47</v>
      </c>
      <c r="C2" s="17" t="s">
        <v>0</v>
      </c>
      <c r="D2" s="17" t="s">
        <v>1</v>
      </c>
      <c r="E2" s="17" t="s">
        <v>2</v>
      </c>
      <c r="F2" s="17" t="s">
        <v>3</v>
      </c>
      <c r="G2" s="18" t="s">
        <v>4</v>
      </c>
      <c r="H2" s="15" t="s">
        <v>5</v>
      </c>
      <c r="I2" s="15" t="s">
        <v>22</v>
      </c>
      <c r="J2" s="15" t="s">
        <v>23</v>
      </c>
      <c r="K2" s="11" t="s">
        <v>33</v>
      </c>
    </row>
    <row r="3" spans="1:11" ht="31.5" x14ac:dyDescent="0.25">
      <c r="A3" s="14">
        <v>1</v>
      </c>
      <c r="B3" s="14"/>
      <c r="C3" s="4" t="s">
        <v>60</v>
      </c>
      <c r="D3" s="12" t="s">
        <v>6</v>
      </c>
      <c r="E3" s="12" t="s">
        <v>66</v>
      </c>
      <c r="F3" s="43" t="s">
        <v>72</v>
      </c>
      <c r="G3" s="44"/>
      <c r="H3" s="44"/>
      <c r="I3" s="44"/>
      <c r="J3" s="45"/>
      <c r="K3" s="24"/>
    </row>
    <row r="4" spans="1:11" ht="47.25" x14ac:dyDescent="0.25">
      <c r="A4" s="14">
        <v>1</v>
      </c>
      <c r="B4" s="14">
        <v>1.1000000000000001</v>
      </c>
      <c r="C4" s="4" t="s">
        <v>60</v>
      </c>
      <c r="D4" s="12" t="s">
        <v>6</v>
      </c>
      <c r="E4" s="12" t="s">
        <v>66</v>
      </c>
      <c r="F4" s="12" t="s">
        <v>79</v>
      </c>
      <c r="G4" s="23"/>
      <c r="H4" s="16"/>
      <c r="I4" s="13"/>
      <c r="J4" s="13"/>
      <c r="K4" s="24"/>
    </row>
    <row r="5" spans="1:11" ht="78.75" x14ac:dyDescent="0.25">
      <c r="A5" s="14">
        <v>1</v>
      </c>
      <c r="B5" s="14">
        <v>1.2</v>
      </c>
      <c r="C5" s="4" t="s">
        <v>60</v>
      </c>
      <c r="D5" s="12" t="s">
        <v>6</v>
      </c>
      <c r="E5" s="12" t="s">
        <v>66</v>
      </c>
      <c r="F5" s="12" t="s">
        <v>96</v>
      </c>
      <c r="G5" s="23"/>
      <c r="H5" s="16"/>
      <c r="I5" s="13"/>
      <c r="J5" s="13"/>
      <c r="K5" s="24"/>
    </row>
    <row r="6" spans="1:11" ht="31.5" x14ac:dyDescent="0.25">
      <c r="A6" s="14">
        <v>1</v>
      </c>
      <c r="B6" s="14">
        <v>1.3</v>
      </c>
      <c r="C6" s="4" t="s">
        <v>60</v>
      </c>
      <c r="D6" s="12" t="s">
        <v>6</v>
      </c>
      <c r="E6" s="12" t="s">
        <v>66</v>
      </c>
      <c r="F6" s="12" t="s">
        <v>78</v>
      </c>
      <c r="G6" s="23"/>
      <c r="H6" s="16"/>
      <c r="I6" s="13"/>
      <c r="J6" s="13"/>
      <c r="K6" s="24"/>
    </row>
    <row r="7" spans="1:11" ht="31.5" x14ac:dyDescent="0.25">
      <c r="A7" s="17" t="s">
        <v>30</v>
      </c>
      <c r="B7" s="17" t="s">
        <v>47</v>
      </c>
      <c r="C7" s="17" t="s">
        <v>0</v>
      </c>
      <c r="D7" s="17" t="s">
        <v>1</v>
      </c>
      <c r="E7" s="17" t="s">
        <v>2</v>
      </c>
      <c r="F7" s="17" t="s">
        <v>3</v>
      </c>
      <c r="G7" s="18" t="s">
        <v>4</v>
      </c>
      <c r="H7" s="15" t="s">
        <v>5</v>
      </c>
      <c r="I7" s="15" t="s">
        <v>22</v>
      </c>
      <c r="J7" s="15" t="s">
        <v>23</v>
      </c>
      <c r="K7" s="11" t="s">
        <v>33</v>
      </c>
    </row>
    <row r="8" spans="1:11" ht="31.5" x14ac:dyDescent="0.25">
      <c r="A8" s="14">
        <v>2</v>
      </c>
      <c r="B8" s="14"/>
      <c r="C8" s="4" t="s">
        <v>60</v>
      </c>
      <c r="D8" s="12" t="s">
        <v>61</v>
      </c>
      <c r="E8" s="12" t="s">
        <v>67</v>
      </c>
      <c r="F8" s="43" t="s">
        <v>81</v>
      </c>
      <c r="G8" s="44"/>
      <c r="H8" s="44"/>
      <c r="I8" s="44"/>
      <c r="J8" s="45"/>
      <c r="K8" s="24"/>
    </row>
    <row r="9" spans="1:11" ht="47.25" x14ac:dyDescent="0.25">
      <c r="A9" s="14">
        <v>2</v>
      </c>
      <c r="B9" s="14">
        <v>2.1</v>
      </c>
      <c r="C9" s="4" t="s">
        <v>60</v>
      </c>
      <c r="D9" s="12" t="s">
        <v>61</v>
      </c>
      <c r="E9" s="12" t="s">
        <v>67</v>
      </c>
      <c r="F9" s="12" t="s">
        <v>80</v>
      </c>
      <c r="G9" s="23" t="s">
        <v>35</v>
      </c>
      <c r="H9" s="16"/>
      <c r="I9" s="13"/>
      <c r="J9" s="13"/>
      <c r="K9" s="24"/>
    </row>
    <row r="10" spans="1:11" ht="30.75" customHeight="1" x14ac:dyDescent="0.25">
      <c r="A10" s="14">
        <v>2</v>
      </c>
      <c r="B10" s="14">
        <v>2.2000000000000002</v>
      </c>
      <c r="C10" s="4" t="s">
        <v>60</v>
      </c>
      <c r="D10" s="12" t="s">
        <v>61</v>
      </c>
      <c r="E10" s="12" t="s">
        <v>67</v>
      </c>
      <c r="F10" s="12" t="s">
        <v>83</v>
      </c>
      <c r="G10" s="23" t="s">
        <v>35</v>
      </c>
      <c r="H10" s="16"/>
      <c r="I10" s="13"/>
      <c r="J10" s="13"/>
      <c r="K10" s="24"/>
    </row>
    <row r="11" spans="1:11" ht="36" customHeight="1" x14ac:dyDescent="0.25">
      <c r="A11" s="14">
        <v>2</v>
      </c>
      <c r="B11" s="14">
        <v>2.2999999999999998</v>
      </c>
      <c r="C11" s="4" t="s">
        <v>60</v>
      </c>
      <c r="D11" s="12" t="s">
        <v>61</v>
      </c>
      <c r="E11" s="12" t="s">
        <v>67</v>
      </c>
      <c r="F11" s="12" t="s">
        <v>82</v>
      </c>
      <c r="G11" s="23" t="s">
        <v>35</v>
      </c>
      <c r="H11" s="16"/>
      <c r="I11" s="13"/>
      <c r="J11" s="13"/>
      <c r="K11" s="24"/>
    </row>
    <row r="12" spans="1:11" ht="31.5" x14ac:dyDescent="0.25">
      <c r="A12" s="17" t="s">
        <v>30</v>
      </c>
      <c r="B12" s="17" t="s">
        <v>47</v>
      </c>
      <c r="C12" s="17" t="s">
        <v>0</v>
      </c>
      <c r="D12" s="17" t="s">
        <v>1</v>
      </c>
      <c r="E12" s="17" t="s">
        <v>2</v>
      </c>
      <c r="F12" s="17" t="s">
        <v>3</v>
      </c>
      <c r="G12" s="18" t="s">
        <v>4</v>
      </c>
      <c r="H12" s="15" t="s">
        <v>5</v>
      </c>
      <c r="I12" s="15" t="s">
        <v>22</v>
      </c>
      <c r="J12" s="15" t="s">
        <v>23</v>
      </c>
      <c r="K12" s="11" t="s">
        <v>33</v>
      </c>
    </row>
    <row r="13" spans="1:11" ht="31.5" x14ac:dyDescent="0.25">
      <c r="A13" s="5">
        <v>3</v>
      </c>
      <c r="C13" s="4" t="s">
        <v>60</v>
      </c>
      <c r="D13" s="12" t="s">
        <v>64</v>
      </c>
      <c r="E13" s="12" t="s">
        <v>68</v>
      </c>
      <c r="F13" s="43" t="s">
        <v>73</v>
      </c>
      <c r="G13" s="44"/>
      <c r="H13" s="44"/>
      <c r="I13" s="44"/>
      <c r="J13" s="45"/>
      <c r="K13" s="24"/>
    </row>
    <row r="14" spans="1:11" ht="31.5" x14ac:dyDescent="0.25">
      <c r="A14" s="5">
        <v>3</v>
      </c>
      <c r="B14" s="5">
        <v>3.1</v>
      </c>
      <c r="C14" s="4" t="s">
        <v>60</v>
      </c>
      <c r="D14" s="12" t="s">
        <v>64</v>
      </c>
      <c r="E14" s="12" t="s">
        <v>68</v>
      </c>
      <c r="F14" s="3" t="s">
        <v>84</v>
      </c>
      <c r="G14" s="23" t="s">
        <v>35</v>
      </c>
      <c r="H14" s="16"/>
      <c r="I14" s="13"/>
      <c r="J14" s="13"/>
      <c r="K14" s="24"/>
    </row>
    <row r="15" spans="1:11" ht="51" customHeight="1" x14ac:dyDescent="0.25">
      <c r="A15" s="5">
        <v>3</v>
      </c>
      <c r="B15" s="5">
        <v>3.2</v>
      </c>
      <c r="C15" s="4" t="s">
        <v>60</v>
      </c>
      <c r="D15" s="12" t="s">
        <v>64</v>
      </c>
      <c r="E15" s="12" t="s">
        <v>68</v>
      </c>
      <c r="F15" s="12" t="s">
        <v>85</v>
      </c>
      <c r="G15" s="23" t="s">
        <v>35</v>
      </c>
      <c r="H15" s="16"/>
      <c r="I15" s="13"/>
      <c r="J15" s="13"/>
      <c r="K15" s="24"/>
    </row>
    <row r="16" spans="1:11" ht="16.5" customHeight="1" x14ac:dyDescent="0.25">
      <c r="A16" s="5">
        <v>3</v>
      </c>
      <c r="B16" s="5">
        <v>3.3</v>
      </c>
      <c r="C16" s="4" t="s">
        <v>60</v>
      </c>
      <c r="D16" s="12" t="s">
        <v>64</v>
      </c>
      <c r="E16" s="12" t="s">
        <v>68</v>
      </c>
      <c r="F16" s="12" t="s">
        <v>86</v>
      </c>
      <c r="G16" s="23" t="s">
        <v>35</v>
      </c>
      <c r="H16" s="16"/>
      <c r="I16" s="13"/>
      <c r="J16" s="13"/>
      <c r="K16" s="24"/>
    </row>
    <row r="17" spans="1:12" ht="31.5" x14ac:dyDescent="0.25">
      <c r="A17" s="17" t="s">
        <v>30</v>
      </c>
      <c r="B17" s="17" t="s">
        <v>47</v>
      </c>
      <c r="C17" s="17" t="s">
        <v>0</v>
      </c>
      <c r="D17" s="17" t="s">
        <v>1</v>
      </c>
      <c r="E17" s="17" t="s">
        <v>2</v>
      </c>
      <c r="F17" s="17" t="s">
        <v>3</v>
      </c>
      <c r="G17" s="18" t="s">
        <v>4</v>
      </c>
      <c r="H17" s="15" t="s">
        <v>5</v>
      </c>
      <c r="I17" s="15" t="s">
        <v>22</v>
      </c>
      <c r="J17" s="15" t="s">
        <v>23</v>
      </c>
      <c r="K17" s="11" t="s">
        <v>33</v>
      </c>
    </row>
    <row r="18" spans="1:12" ht="31.5" x14ac:dyDescent="0.25">
      <c r="A18" s="14">
        <v>4</v>
      </c>
      <c r="B18" s="14"/>
      <c r="C18" s="4" t="s">
        <v>60</v>
      </c>
      <c r="D18" s="12" t="s">
        <v>65</v>
      </c>
      <c r="E18" s="12" t="s">
        <v>70</v>
      </c>
      <c r="F18" s="43" t="s">
        <v>74</v>
      </c>
      <c r="G18" s="44"/>
      <c r="H18" s="44"/>
      <c r="I18" s="44"/>
      <c r="J18" s="45"/>
      <c r="K18" s="24"/>
    </row>
    <row r="19" spans="1:12" ht="31.5" x14ac:dyDescent="0.25">
      <c r="A19" s="14">
        <v>4</v>
      </c>
      <c r="B19" s="14">
        <v>4.0999999999999996</v>
      </c>
      <c r="C19" s="4" t="s">
        <v>60</v>
      </c>
      <c r="D19" s="12" t="s">
        <v>65</v>
      </c>
      <c r="E19" s="12" t="s">
        <v>70</v>
      </c>
      <c r="F19" s="12" t="s">
        <v>87</v>
      </c>
      <c r="G19" s="23" t="s">
        <v>35</v>
      </c>
      <c r="H19" s="16"/>
      <c r="I19" s="13"/>
      <c r="J19" s="13"/>
      <c r="K19" s="24"/>
    </row>
    <row r="20" spans="1:12" ht="51.75" customHeight="1" x14ac:dyDescent="0.25">
      <c r="A20" s="14">
        <v>4</v>
      </c>
      <c r="B20" s="14">
        <v>4.2</v>
      </c>
      <c r="C20" s="4" t="s">
        <v>60</v>
      </c>
      <c r="D20" s="12" t="s">
        <v>65</v>
      </c>
      <c r="E20" s="12" t="s">
        <v>70</v>
      </c>
      <c r="F20" s="12" t="s">
        <v>88</v>
      </c>
      <c r="G20" s="23" t="s">
        <v>35</v>
      </c>
      <c r="H20" s="16"/>
      <c r="I20" s="13"/>
      <c r="J20" s="13"/>
      <c r="K20" s="24"/>
    </row>
    <row r="21" spans="1:12" ht="36.75" customHeight="1" x14ac:dyDescent="0.25">
      <c r="A21" s="14">
        <v>4</v>
      </c>
      <c r="B21" s="14">
        <v>4.3</v>
      </c>
      <c r="C21" s="4" t="s">
        <v>60</v>
      </c>
      <c r="D21" s="12" t="s">
        <v>65</v>
      </c>
      <c r="E21" s="12" t="s">
        <v>70</v>
      </c>
      <c r="F21" s="12" t="s">
        <v>89</v>
      </c>
      <c r="G21" s="23" t="s">
        <v>35</v>
      </c>
      <c r="H21" s="16"/>
      <c r="I21" s="13"/>
      <c r="J21" s="13"/>
      <c r="K21" s="24"/>
    </row>
    <row r="22" spans="1:12" ht="31.5" x14ac:dyDescent="0.25">
      <c r="A22" s="17" t="s">
        <v>30</v>
      </c>
      <c r="B22" s="17" t="s">
        <v>47</v>
      </c>
      <c r="C22" s="17" t="s">
        <v>0</v>
      </c>
      <c r="D22" s="17" t="s">
        <v>1</v>
      </c>
      <c r="E22" s="17" t="s">
        <v>2</v>
      </c>
      <c r="F22" s="17" t="s">
        <v>3</v>
      </c>
      <c r="G22" s="18" t="s">
        <v>4</v>
      </c>
      <c r="H22" s="15" t="s">
        <v>5</v>
      </c>
      <c r="I22" s="15" t="s">
        <v>22</v>
      </c>
      <c r="J22" s="15" t="s">
        <v>23</v>
      </c>
      <c r="K22" s="11" t="s">
        <v>33</v>
      </c>
    </row>
    <row r="23" spans="1:12" ht="31.5" x14ac:dyDescent="0.25">
      <c r="A23" s="14">
        <v>5</v>
      </c>
      <c r="B23" s="14"/>
      <c r="C23" s="4" t="s">
        <v>60</v>
      </c>
      <c r="D23" s="12" t="s">
        <v>62</v>
      </c>
      <c r="E23" s="12" t="s">
        <v>69</v>
      </c>
      <c r="F23" s="43" t="s">
        <v>75</v>
      </c>
      <c r="G23" s="44"/>
      <c r="H23" s="44"/>
      <c r="I23" s="44"/>
      <c r="J23" s="45"/>
    </row>
    <row r="24" spans="1:12" ht="31.5" x14ac:dyDescent="0.25">
      <c r="A24" s="14">
        <v>5</v>
      </c>
      <c r="B24" s="14">
        <v>5.0999999999999996</v>
      </c>
      <c r="C24" s="4" t="s">
        <v>60</v>
      </c>
      <c r="D24" s="12" t="s">
        <v>62</v>
      </c>
      <c r="E24" s="12" t="s">
        <v>69</v>
      </c>
      <c r="F24" s="12" t="s">
        <v>90</v>
      </c>
      <c r="G24" s="23"/>
      <c r="H24" s="16"/>
      <c r="I24" s="13"/>
      <c r="J24" s="13"/>
      <c r="K24" s="24"/>
    </row>
    <row r="25" spans="1:12" ht="47.25" x14ac:dyDescent="0.25">
      <c r="A25" s="14">
        <v>5</v>
      </c>
      <c r="B25" s="14">
        <v>5.2</v>
      </c>
      <c r="C25" s="4" t="s">
        <v>60</v>
      </c>
      <c r="D25" s="12" t="s">
        <v>62</v>
      </c>
      <c r="E25" s="12" t="s">
        <v>69</v>
      </c>
      <c r="F25" s="12" t="s">
        <v>91</v>
      </c>
      <c r="G25" s="23"/>
      <c r="H25" s="16"/>
      <c r="I25" s="13"/>
      <c r="J25" s="13"/>
      <c r="K25" s="24"/>
    </row>
    <row r="26" spans="1:12" ht="31.5" x14ac:dyDescent="0.25">
      <c r="A26" s="14">
        <v>5</v>
      </c>
      <c r="B26" s="14">
        <v>5.3</v>
      </c>
      <c r="C26" s="4" t="s">
        <v>60</v>
      </c>
      <c r="D26" s="12" t="s">
        <v>62</v>
      </c>
      <c r="E26" s="12" t="s">
        <v>69</v>
      </c>
      <c r="F26" s="12" t="s">
        <v>92</v>
      </c>
      <c r="G26" s="23"/>
      <c r="H26" s="16"/>
      <c r="I26" s="13"/>
      <c r="J26" s="13"/>
      <c r="K26" s="24"/>
    </row>
    <row r="27" spans="1:12" ht="31.5" x14ac:dyDescent="0.25">
      <c r="A27" s="17" t="s">
        <v>30</v>
      </c>
      <c r="B27" s="17" t="s">
        <v>47</v>
      </c>
      <c r="C27" s="17" t="s">
        <v>0</v>
      </c>
      <c r="D27" s="17" t="s">
        <v>1</v>
      </c>
      <c r="E27" s="17" t="s">
        <v>2</v>
      </c>
      <c r="F27" s="17" t="s">
        <v>3</v>
      </c>
      <c r="G27" s="18" t="s">
        <v>4</v>
      </c>
      <c r="H27" s="15" t="s">
        <v>5</v>
      </c>
      <c r="I27" s="15" t="s">
        <v>22</v>
      </c>
      <c r="J27" s="15" t="s">
        <v>23</v>
      </c>
      <c r="K27" s="11" t="s">
        <v>33</v>
      </c>
    </row>
    <row r="28" spans="1:12" ht="31.5" x14ac:dyDescent="0.25">
      <c r="A28" s="14">
        <v>6</v>
      </c>
      <c r="B28" s="14"/>
      <c r="C28" s="4" t="s">
        <v>60</v>
      </c>
      <c r="D28" s="12" t="s">
        <v>63</v>
      </c>
      <c r="E28" s="12" t="s">
        <v>71</v>
      </c>
      <c r="F28" s="43" t="s">
        <v>76</v>
      </c>
      <c r="G28" s="44"/>
      <c r="H28" s="44"/>
      <c r="I28" s="44"/>
      <c r="J28" s="45"/>
      <c r="K28" s="24"/>
    </row>
    <row r="29" spans="1:12" ht="31.5" x14ac:dyDescent="0.25">
      <c r="A29" s="14">
        <v>6</v>
      </c>
      <c r="B29" s="14">
        <v>6.1</v>
      </c>
      <c r="C29" s="4" t="s">
        <v>60</v>
      </c>
      <c r="D29" s="12" t="s">
        <v>63</v>
      </c>
      <c r="E29" s="12" t="s">
        <v>71</v>
      </c>
      <c r="F29" s="12" t="s">
        <v>93</v>
      </c>
      <c r="G29" s="23"/>
      <c r="H29" s="16"/>
      <c r="I29" s="13"/>
      <c r="J29" s="13"/>
      <c r="K29" s="24"/>
    </row>
    <row r="30" spans="1:12" ht="31.5" x14ac:dyDescent="0.25">
      <c r="A30" s="14">
        <v>6</v>
      </c>
      <c r="B30" s="14">
        <v>6.2</v>
      </c>
      <c r="C30" s="4" t="s">
        <v>60</v>
      </c>
      <c r="D30" s="12" t="s">
        <v>63</v>
      </c>
      <c r="E30" s="12" t="s">
        <v>71</v>
      </c>
      <c r="F30" s="12" t="s">
        <v>94</v>
      </c>
      <c r="G30" s="23"/>
      <c r="H30" s="16"/>
      <c r="I30" s="13"/>
      <c r="J30" s="13"/>
      <c r="K30" s="24"/>
    </row>
    <row r="31" spans="1:12" ht="47.25" x14ac:dyDescent="0.25">
      <c r="A31" s="14">
        <v>6</v>
      </c>
      <c r="B31" s="14">
        <v>6.3</v>
      </c>
      <c r="C31" s="4" t="s">
        <v>60</v>
      </c>
      <c r="D31" s="12" t="s">
        <v>63</v>
      </c>
      <c r="E31" s="12" t="s">
        <v>71</v>
      </c>
      <c r="F31" s="12" t="s">
        <v>95</v>
      </c>
      <c r="G31" s="23"/>
      <c r="H31" s="16"/>
      <c r="I31" s="13"/>
      <c r="J31" s="13"/>
      <c r="K31" s="24"/>
    </row>
    <row r="32" spans="1:12" ht="15.75" x14ac:dyDescent="0.25">
      <c r="A32" s="36"/>
      <c r="B32" s="37"/>
      <c r="C32" s="38"/>
      <c r="D32" s="39"/>
      <c r="E32" s="39"/>
      <c r="F32" s="39"/>
      <c r="G32" s="40"/>
      <c r="H32" s="16"/>
      <c r="I32" s="11" t="s">
        <v>123</v>
      </c>
      <c r="J32" s="11" t="s">
        <v>124</v>
      </c>
      <c r="K32" s="11"/>
      <c r="L32" s="11" t="s">
        <v>125</v>
      </c>
    </row>
    <row r="33" spans="1:12" x14ac:dyDescent="0.25">
      <c r="A33" s="46" t="s">
        <v>34</v>
      </c>
      <c r="B33" s="47"/>
      <c r="C33" s="47"/>
      <c r="D33" s="47"/>
      <c r="E33" s="47"/>
      <c r="F33" s="47"/>
      <c r="G33" s="48"/>
      <c r="H33" s="4" t="s">
        <v>7</v>
      </c>
      <c r="I33" s="5">
        <f>COUNTIF(I3:I31,"High, critical we get this right")</f>
        <v>0</v>
      </c>
      <c r="J33" s="5">
        <f>COUNTIF(J3:J31,"High assurance")</f>
        <v>0</v>
      </c>
      <c r="K33" s="9" t="s">
        <v>24</v>
      </c>
      <c r="L33" s="5">
        <f>SUM(J33*4)</f>
        <v>0</v>
      </c>
    </row>
    <row r="34" spans="1:12" ht="30" x14ac:dyDescent="0.25">
      <c r="A34" s="49"/>
      <c r="B34" s="50"/>
      <c r="C34" s="50"/>
      <c r="D34" s="50"/>
      <c r="E34" s="50"/>
      <c r="F34" s="50"/>
      <c r="G34" s="51"/>
      <c r="H34" s="6" t="s">
        <v>8</v>
      </c>
      <c r="I34" s="5">
        <f>COUNTIF(I3:I31,"Medium to high important we get this right")</f>
        <v>0</v>
      </c>
      <c r="J34" s="5">
        <f>COUNTIF(J3:J31,"Reasonable assurance")</f>
        <v>0</v>
      </c>
      <c r="K34" s="9" t="s">
        <v>25</v>
      </c>
      <c r="L34" s="5">
        <f>SUM(J34*3)</f>
        <v>0</v>
      </c>
    </row>
    <row r="35" spans="1:12" ht="30" x14ac:dyDescent="0.25">
      <c r="A35" s="49"/>
      <c r="B35" s="50"/>
      <c r="C35" s="50"/>
      <c r="D35" s="50"/>
      <c r="E35" s="50"/>
      <c r="F35" s="50"/>
      <c r="G35" s="51"/>
      <c r="H35" s="6" t="s">
        <v>9</v>
      </c>
      <c r="I35" s="5">
        <f>COUNTIF(I3:I31,"Medium to low, first choice of optional items")</f>
        <v>0</v>
      </c>
      <c r="J35" s="5">
        <f>COUNTIF(J3:J31,"Limited assurance")</f>
        <v>0</v>
      </c>
      <c r="K35" s="9" t="s">
        <v>26</v>
      </c>
      <c r="L35" s="5">
        <f>SUM(J35*2)</f>
        <v>0</v>
      </c>
    </row>
    <row r="36" spans="1:12" ht="30" x14ac:dyDescent="0.25">
      <c r="A36" s="49"/>
      <c r="B36" s="50"/>
      <c r="C36" s="50"/>
      <c r="D36" s="50"/>
      <c r="E36" s="50"/>
      <c r="F36" s="50"/>
      <c r="G36" s="51"/>
      <c r="H36" s="4" t="s">
        <v>10</v>
      </c>
      <c r="I36" s="5">
        <f>COUNTIF(I3:I31,"Low, nice to have, optional item")</f>
        <v>0</v>
      </c>
      <c r="J36" s="5">
        <f>COUNTIF(J3:J31,"Very limited assurance")</f>
        <v>0</v>
      </c>
      <c r="K36" s="9" t="s">
        <v>27</v>
      </c>
      <c r="L36" s="5">
        <f>SUM(J36*1)</f>
        <v>0</v>
      </c>
    </row>
    <row r="37" spans="1:12" x14ac:dyDescent="0.25">
      <c r="A37" s="49"/>
      <c r="B37" s="50"/>
      <c r="C37" s="50"/>
      <c r="D37" s="50"/>
      <c r="E37" s="50"/>
      <c r="F37" s="50"/>
      <c r="G37" s="51"/>
      <c r="H37" s="4" t="s">
        <v>28</v>
      </c>
      <c r="I37" s="5">
        <f>COUNTIF(I3:I31,"Not applicable")</f>
        <v>0</v>
      </c>
      <c r="J37" s="5">
        <f>COUNTIF(J3:J31,"Not applicable")</f>
        <v>0</v>
      </c>
      <c r="K37" s="9" t="s">
        <v>28</v>
      </c>
      <c r="L37" s="5"/>
    </row>
    <row r="38" spans="1:12" x14ac:dyDescent="0.25">
      <c r="A38" s="52"/>
      <c r="B38" s="53"/>
      <c r="C38" s="53"/>
      <c r="D38" s="53"/>
      <c r="E38" s="53"/>
      <c r="F38" s="53"/>
      <c r="G38" s="54"/>
      <c r="H38" s="4" t="s">
        <v>126</v>
      </c>
      <c r="I38" s="5">
        <f>SUM(I33:I37)</f>
        <v>0</v>
      </c>
      <c r="J38" s="5">
        <f>SUM(J33:J36)</f>
        <v>0</v>
      </c>
      <c r="K38" s="9" t="s">
        <v>31</v>
      </c>
      <c r="L38" s="5">
        <f>SUM(L33:L37)</f>
        <v>0</v>
      </c>
    </row>
    <row r="39" spans="1:12" ht="30" x14ac:dyDescent="0.25">
      <c r="H39" s="4" t="s">
        <v>127</v>
      </c>
      <c r="I39" s="5"/>
      <c r="J39" s="42">
        <f>SUM(J38*4)</f>
        <v>0</v>
      </c>
      <c r="K39" s="10" t="s">
        <v>32</v>
      </c>
      <c r="L39" s="41" t="e">
        <f>SUM(L38/J39)</f>
        <v>#DIV/0!</v>
      </c>
    </row>
  </sheetData>
  <sheetProtection selectLockedCells="1"/>
  <mergeCells count="7">
    <mergeCell ref="F28:J28"/>
    <mergeCell ref="A33:G38"/>
    <mergeCell ref="F3:J3"/>
    <mergeCell ref="F8:J8"/>
    <mergeCell ref="F23:J23"/>
    <mergeCell ref="F13:J13"/>
    <mergeCell ref="F18:J18"/>
  </mergeCells>
  <conditionalFormatting sqref="K27 K22 K12 K17 K7 K2 J1:K1 J2:J31 J40:J1048576">
    <cfRule type="containsText" dxfId="24" priority="39" operator="containsText" text="Very limited assurance">
      <formula>NOT(ISERROR(SEARCH("Very limited assurance",J1)))</formula>
    </cfRule>
    <cfRule type="containsText" dxfId="23" priority="40" operator="containsText" text="Limited assurance">
      <formula>NOT(ISERROR(SEARCH("Limited assurance",J1)))</formula>
    </cfRule>
    <cfRule type="containsText" dxfId="22" priority="41" operator="containsText" text="Reasonable assurance">
      <formula>NOT(ISERROR(SEARCH("Reasonable assurance",J1)))</formula>
    </cfRule>
    <cfRule type="containsText" dxfId="21" priority="42" operator="containsText" text="High assurance">
      <formula>NOT(ISERROR(SEARCH("High assurance",J1)))</formula>
    </cfRule>
  </conditionalFormatting>
  <conditionalFormatting sqref="I1:I31 I40:I1048576">
    <cfRule type="containsText" dxfId="20" priority="35" operator="containsText" text="Low, nice to have, optional item">
      <formula>NOT(ISERROR(SEARCH("Low, nice to have, optional item",I1)))</formula>
    </cfRule>
    <cfRule type="containsText" dxfId="19" priority="36" operator="containsText" text="Medium to low, first choice of optional items">
      <formula>NOT(ISERROR(SEARCH("Medium to low, first choice of optional items",I1)))</formula>
    </cfRule>
    <cfRule type="containsText" dxfId="18" priority="37" operator="containsText" text="Medium to high important we get this right">
      <formula>NOT(ISERROR(SEARCH("Medium to high important we get this right",I1)))</formula>
    </cfRule>
    <cfRule type="containsText" dxfId="17" priority="38" operator="containsText" text="High, critical we get this right">
      <formula>NOT(ISERROR(SEARCH("High, critical we get this right",I1)))</formula>
    </cfRule>
  </conditionalFormatting>
  <conditionalFormatting sqref="H35:H36">
    <cfRule type="containsText" dxfId="16" priority="17" operator="containsText" text="Limited assurance">
      <formula>NOT(ISERROR(SEARCH("Limited assurance",H35)))</formula>
    </cfRule>
  </conditionalFormatting>
  <conditionalFormatting sqref="H36 H33">
    <cfRule type="containsText" dxfId="15" priority="16" operator="containsText" text="High assurance">
      <formula>NOT(ISERROR(SEARCH("High assurance",H33)))</formula>
    </cfRule>
  </conditionalFormatting>
  <conditionalFormatting sqref="H34 H36">
    <cfRule type="containsText" dxfId="14" priority="15" operator="containsText" text="Reasonable assurance">
      <formula>NOT(ISERROR(SEARCH("Reasonable assurance",H34)))</formula>
    </cfRule>
  </conditionalFormatting>
  <conditionalFormatting sqref="H36">
    <cfRule type="containsText" dxfId="13" priority="14" operator="containsText" text="Very limited assurance">
      <formula>NOT(ISERROR(SEARCH("Very limited assurance",H36)))</formula>
    </cfRule>
  </conditionalFormatting>
  <conditionalFormatting sqref="H36">
    <cfRule type="containsText" dxfId="12" priority="13" operator="containsText" text="Very limited assurance">
      <formula>NOT(ISERROR(SEARCH("Very limited assurance",H36)))</formula>
    </cfRule>
  </conditionalFormatting>
  <conditionalFormatting sqref="H34:H35">
    <cfRule type="containsText" dxfId="11" priority="9" operator="containsText" text="Very limited assurance">
      <formula>NOT(ISERROR(SEARCH("Very limited assurance",H34)))</formula>
    </cfRule>
    <cfRule type="containsText" dxfId="10" priority="10" operator="containsText" text="Limited assurance">
      <formula>NOT(ISERROR(SEARCH("Limited assurance",H34)))</formula>
    </cfRule>
    <cfRule type="containsText" dxfId="9" priority="11" operator="containsText" text="Reasonable assurance">
      <formula>NOT(ISERROR(SEARCH("Reasonable assurance",H34)))</formula>
    </cfRule>
    <cfRule type="containsText" dxfId="8" priority="12" operator="containsText" text="High assurance">
      <formula>NOT(ISERROR(SEARCH("High assurance",H34)))</formula>
    </cfRule>
  </conditionalFormatting>
  <conditionalFormatting sqref="J33:J39">
    <cfRule type="containsText" dxfId="7" priority="5" operator="containsText" text="Very limited assurance">
      <formula>NOT(ISERROR(SEARCH("Very limited assurance",J33)))</formula>
    </cfRule>
    <cfRule type="containsText" dxfId="6" priority="6" operator="containsText" text="Limited assurance">
      <formula>NOT(ISERROR(SEARCH("Limited assurance",J33)))</formula>
    </cfRule>
    <cfRule type="containsText" dxfId="5" priority="7" operator="containsText" text="Reasonable assurance">
      <formula>NOT(ISERROR(SEARCH("Reasonable assurance",J33)))</formula>
    </cfRule>
    <cfRule type="containsText" dxfId="4" priority="8" operator="containsText" text="High assurance">
      <formula>NOT(ISERROR(SEARCH("High assurance",J33)))</formula>
    </cfRule>
  </conditionalFormatting>
  <conditionalFormatting sqref="I33:I39">
    <cfRule type="containsText" dxfId="3" priority="1" operator="containsText" text="Low, nice to have, optional item">
      <formula>NOT(ISERROR(SEARCH("Low, nice to have, optional item",I33)))</formula>
    </cfRule>
    <cfRule type="containsText" dxfId="2" priority="2" operator="containsText" text="Medium to low, first choice of optional items">
      <formula>NOT(ISERROR(SEARCH("Medium to low, first choice of optional items",I33)))</formula>
    </cfRule>
    <cfRule type="containsText" dxfId="1" priority="3" operator="containsText" text="Medium to high important we get this right">
      <formula>NOT(ISERROR(SEARCH("Medium to high important we get this right",I33)))</formula>
    </cfRule>
    <cfRule type="containsText" dxfId="0" priority="4" operator="containsText" text="High, critical we get this right">
      <formula>NOT(ISERROR(SEARCH("High, critical we get this right",I33)))</formula>
    </cfRule>
  </conditionalFormatting>
  <dataValidations count="3">
    <dataValidation type="list" allowBlank="1" showInputMessage="1" showErrorMessage="1" sqref="I9:I11 I24:I26 I19:I21 I14:I16 I4:I6 I29:I31">
      <formula1>priority</formula1>
    </dataValidation>
    <dataValidation type="list" allowBlank="1" showInputMessage="1" showErrorMessage="1" sqref="J9:J11 J24:J26 J19:J21 J14:J16 J4:J6 J29:J31">
      <formula1>assurance</formula1>
    </dataValidation>
    <dataValidation type="list" allowBlank="1" showInputMessage="1" showErrorMessage="1" sqref="G29:G32 G24:G26 G19:G21 G14:G16 G4:G6 G9:G11">
      <formula1>name</formula1>
    </dataValidation>
  </dataValidations>
  <pageMargins left="0.7" right="0.7" top="0.75" bottom="0.75" header="0.3" footer="0.3"/>
  <pageSetup scale="37" orientation="landscape" verticalDpi="0" r:id="rId1"/>
  <headerFooter>
    <oddHeader>&amp;L&amp;A&amp;C&amp;F&amp;R&amp;P</oddHeader>
    <oddFooter>&amp;C© John Cato &amp; Dr Peter Tobin, 2016. All rights reserved</oddFooter>
  </headerFooter>
  <rowBreaks count="2" manualBreakCount="2">
    <brk id="1" max="16383" man="1"/>
    <brk id="26"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tabSelected="1" zoomScaleNormal="100" workbookViewId="0">
      <selection activeCell="A2" sqref="A2:A15"/>
    </sheetView>
  </sheetViews>
  <sheetFormatPr defaultRowHeight="15" x14ac:dyDescent="0.25"/>
  <cols>
    <col min="1" max="1" width="9.140625" style="33"/>
    <col min="2" max="2" width="23.7109375" style="20" customWidth="1"/>
    <col min="3" max="3" width="32.7109375" style="20" customWidth="1"/>
    <col min="4" max="4" width="26.7109375" style="20" customWidth="1"/>
    <col min="5" max="5" width="18.140625" style="35" customWidth="1"/>
    <col min="6" max="6" width="13.85546875" style="20" customWidth="1"/>
    <col min="7" max="8" width="14.5703125" style="20" customWidth="1"/>
    <col min="9" max="9" width="15.28515625" style="20" customWidth="1"/>
    <col min="10" max="10" width="13.7109375" style="20" customWidth="1"/>
    <col min="11" max="11" width="13.5703125" style="20" customWidth="1"/>
    <col min="12" max="12" width="13.85546875" style="20" customWidth="1"/>
    <col min="13" max="16384" width="9.140625" style="20"/>
  </cols>
  <sheetData>
    <row r="1" spans="1:12" s="33" customFormat="1" ht="61.5" customHeight="1" x14ac:dyDescent="0.25">
      <c r="A1" s="33" t="s">
        <v>99</v>
      </c>
      <c r="B1" s="33" t="s">
        <v>110</v>
      </c>
      <c r="C1" s="33" t="s">
        <v>115</v>
      </c>
      <c r="D1" s="33" t="s">
        <v>101</v>
      </c>
      <c r="E1" s="34" t="s">
        <v>100</v>
      </c>
      <c r="F1" s="33" t="s">
        <v>102</v>
      </c>
      <c r="G1" s="33" t="s">
        <v>103</v>
      </c>
      <c r="H1" s="33" t="s">
        <v>104</v>
      </c>
      <c r="I1" s="33" t="s">
        <v>105</v>
      </c>
      <c r="J1" s="33" t="s">
        <v>106</v>
      </c>
      <c r="K1" s="33" t="s">
        <v>106</v>
      </c>
      <c r="L1" s="33" t="s">
        <v>116</v>
      </c>
    </row>
    <row r="2" spans="1:12" x14ac:dyDescent="0.25">
      <c r="A2" s="33">
        <v>1</v>
      </c>
      <c r="B2" s="20" t="s">
        <v>111</v>
      </c>
    </row>
    <row r="3" spans="1:12" x14ac:dyDescent="0.25">
      <c r="A3" s="33">
        <v>2</v>
      </c>
      <c r="B3" s="20" t="s">
        <v>113</v>
      </c>
    </row>
    <row r="4" spans="1:12" x14ac:dyDescent="0.25">
      <c r="A4" s="33">
        <v>3</v>
      </c>
      <c r="B4" s="20" t="s">
        <v>117</v>
      </c>
    </row>
    <row r="5" spans="1:12" x14ac:dyDescent="0.25">
      <c r="A5" s="33">
        <v>4</v>
      </c>
      <c r="B5" s="20" t="s">
        <v>118</v>
      </c>
    </row>
    <row r="6" spans="1:12" x14ac:dyDescent="0.25">
      <c r="A6" s="33">
        <v>5</v>
      </c>
      <c r="B6" s="20" t="s">
        <v>122</v>
      </c>
    </row>
    <row r="7" spans="1:12" x14ac:dyDescent="0.25">
      <c r="A7" s="33">
        <v>6</v>
      </c>
      <c r="B7" s="20" t="s">
        <v>119</v>
      </c>
    </row>
    <row r="8" spans="1:12" x14ac:dyDescent="0.25">
      <c r="A8" s="33">
        <v>7</v>
      </c>
      <c r="B8" s="20" t="s">
        <v>112</v>
      </c>
    </row>
    <row r="9" spans="1:12" x14ac:dyDescent="0.25">
      <c r="A9" s="33">
        <v>8</v>
      </c>
      <c r="B9" s="20" t="s">
        <v>120</v>
      </c>
    </row>
    <row r="10" spans="1:12" x14ac:dyDescent="0.25">
      <c r="A10" s="33">
        <v>9</v>
      </c>
      <c r="B10" s="20" t="s">
        <v>121</v>
      </c>
    </row>
    <row r="11" spans="1:12" x14ac:dyDescent="0.25">
      <c r="A11" s="33">
        <v>10</v>
      </c>
      <c r="B11" s="20" t="s">
        <v>114</v>
      </c>
    </row>
    <row r="12" spans="1:12" x14ac:dyDescent="0.25">
      <c r="A12" s="33">
        <v>11</v>
      </c>
    </row>
    <row r="13" spans="1:12" x14ac:dyDescent="0.25">
      <c r="A13" s="33">
        <v>12</v>
      </c>
    </row>
    <row r="14" spans="1:12" x14ac:dyDescent="0.25">
      <c r="A14" s="33">
        <v>13</v>
      </c>
    </row>
    <row r="15" spans="1:12" x14ac:dyDescent="0.25">
      <c r="A15" s="33">
        <v>14</v>
      </c>
    </row>
  </sheetData>
  <sortState ref="B2:B11">
    <sortCondition ref="B2"/>
  </sortState>
  <dataValidations count="1">
    <dataValidation type="list" allowBlank="1" showInputMessage="1" showErrorMessage="1" sqref="F2:L15">
      <formula1>yesno</formula1>
    </dataValidation>
  </dataValidations>
  <printOptions gridLines="1"/>
  <pageMargins left="0.70866141732283472" right="0.70866141732283472" top="0.74803149606299213" bottom="0.74803149606299213" header="0.31496062992125984" footer="0.31496062992125984"/>
  <pageSetup scale="58" orientation="landscape" verticalDpi="0" r:id="rId1"/>
  <headerFooter>
    <oddHeader>&amp;L&amp;A&amp;C&amp;F&amp;R&amp;P</oddHeader>
    <oddFooter>&amp;C© John Cato &amp; Dr Peter Tobin, 2016.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D2" sqref="D2:D3"/>
    </sheetView>
  </sheetViews>
  <sheetFormatPr defaultRowHeight="15" x14ac:dyDescent="0.25"/>
  <cols>
    <col min="1" max="1" width="34.7109375" customWidth="1"/>
    <col min="3" max="3" width="22.140625" customWidth="1"/>
  </cols>
  <sheetData>
    <row r="1" spans="1:4" x14ac:dyDescent="0.25">
      <c r="A1" t="s">
        <v>11</v>
      </c>
      <c r="B1" t="s">
        <v>46</v>
      </c>
      <c r="C1" t="s">
        <v>29</v>
      </c>
      <c r="D1" s="32" t="s">
        <v>107</v>
      </c>
    </row>
    <row r="2" spans="1:4" ht="15.75" x14ac:dyDescent="0.25">
      <c r="A2" s="1" t="s">
        <v>7</v>
      </c>
      <c r="B2" t="s">
        <v>12</v>
      </c>
      <c r="C2" t="s">
        <v>24</v>
      </c>
      <c r="D2" s="32" t="s">
        <v>108</v>
      </c>
    </row>
    <row r="3" spans="1:4" ht="30.75" x14ac:dyDescent="0.25">
      <c r="A3" s="1" t="s">
        <v>8</v>
      </c>
      <c r="B3" t="s">
        <v>13</v>
      </c>
      <c r="C3" t="s">
        <v>25</v>
      </c>
      <c r="D3" s="32" t="s">
        <v>109</v>
      </c>
    </row>
    <row r="4" spans="1:4" ht="30.75" x14ac:dyDescent="0.25">
      <c r="A4" s="1" t="s">
        <v>9</v>
      </c>
      <c r="B4" t="s">
        <v>14</v>
      </c>
      <c r="C4" t="s">
        <v>26</v>
      </c>
    </row>
    <row r="5" spans="1:4" ht="15.75" x14ac:dyDescent="0.25">
      <c r="A5" s="1" t="s">
        <v>10</v>
      </c>
      <c r="B5" t="s">
        <v>15</v>
      </c>
      <c r="C5" t="s">
        <v>27</v>
      </c>
    </row>
    <row r="6" spans="1:4" ht="15.75" x14ac:dyDescent="0.25">
      <c r="A6" s="1" t="s">
        <v>28</v>
      </c>
      <c r="B6" t="s">
        <v>16</v>
      </c>
      <c r="C6" s="2" t="s">
        <v>28</v>
      </c>
    </row>
    <row r="7" spans="1:4" ht="15.75" x14ac:dyDescent="0.25">
      <c r="A7" s="1" t="s">
        <v>31</v>
      </c>
      <c r="B7" t="s">
        <v>17</v>
      </c>
      <c r="C7" s="1" t="s">
        <v>31</v>
      </c>
    </row>
    <row r="8" spans="1:4" x14ac:dyDescent="0.25">
      <c r="B8" t="s">
        <v>18</v>
      </c>
    </row>
    <row r="9" spans="1:4" x14ac:dyDescent="0.25">
      <c r="B9" t="s">
        <v>19</v>
      </c>
    </row>
    <row r="10" spans="1:4" x14ac:dyDescent="0.25">
      <c r="B10" t="s">
        <v>20</v>
      </c>
    </row>
    <row r="11" spans="1:4" x14ac:dyDescent="0.25">
      <c r="B11" t="s">
        <v>21</v>
      </c>
    </row>
    <row r="12" spans="1:4" x14ac:dyDescent="0.25">
      <c r="B12" t="s">
        <v>36</v>
      </c>
    </row>
    <row r="13" spans="1:4" x14ac:dyDescent="0.25">
      <c r="B13" t="s">
        <v>37</v>
      </c>
    </row>
    <row r="14" spans="1:4" x14ac:dyDescent="0.25">
      <c r="B14" t="s">
        <v>38</v>
      </c>
    </row>
    <row r="15" spans="1:4" x14ac:dyDescent="0.25">
      <c r="B15" t="s">
        <v>39</v>
      </c>
    </row>
    <row r="16" spans="1:4" x14ac:dyDescent="0.25">
      <c r="B16" t="s">
        <v>40</v>
      </c>
    </row>
    <row r="17" spans="2:2" x14ac:dyDescent="0.25">
      <c r="B17" t="s">
        <v>41</v>
      </c>
    </row>
    <row r="18" spans="2:2" x14ac:dyDescent="0.25">
      <c r="B18" t="s">
        <v>42</v>
      </c>
    </row>
    <row r="19" spans="2:2" x14ac:dyDescent="0.25">
      <c r="B19" t="s">
        <v>43</v>
      </c>
    </row>
    <row r="20" spans="2:2" x14ac:dyDescent="0.25">
      <c r="B20" t="s">
        <v>44</v>
      </c>
    </row>
    <row r="21" spans="2:2" x14ac:dyDescent="0.25">
      <c r="B21" t="s">
        <v>45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election activeCell="I18" sqref="I18"/>
    </sheetView>
  </sheetViews>
  <sheetFormatPr defaultRowHeight="15" x14ac:dyDescent="0.25"/>
  <sheetData/>
  <sheetProtection sheet="1" objects="1" scenarios="1" selectLockedCells="1" selectUnlockedCells="1"/>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style="25" customWidth="1"/>
    <col min="2" max="2" width="101.85546875" style="29" customWidth="1"/>
    <col min="3" max="16384" width="9.140625" style="25"/>
  </cols>
  <sheetData>
    <row r="1" spans="1:2" ht="63" x14ac:dyDescent="0.25">
      <c r="A1" s="26" t="s">
        <v>24</v>
      </c>
      <c r="B1" s="27" t="s">
        <v>49</v>
      </c>
    </row>
    <row r="2" spans="1:2" ht="47.25" x14ac:dyDescent="0.25">
      <c r="A2" s="26" t="s">
        <v>25</v>
      </c>
      <c r="B2" s="27" t="s">
        <v>50</v>
      </c>
    </row>
    <row r="3" spans="1:2" ht="59.25" customHeight="1" x14ac:dyDescent="0.25">
      <c r="A3" s="26" t="s">
        <v>26</v>
      </c>
      <c r="B3" s="27" t="s">
        <v>51</v>
      </c>
    </row>
    <row r="4" spans="1:2" ht="69.75" customHeight="1" x14ac:dyDescent="0.25">
      <c r="A4" s="26" t="s">
        <v>27</v>
      </c>
      <c r="B4" s="28" t="s">
        <v>52</v>
      </c>
    </row>
    <row r="5" spans="1:2" ht="31.5" x14ac:dyDescent="0.25">
      <c r="A5" s="26" t="s">
        <v>28</v>
      </c>
      <c r="B5" s="28" t="s">
        <v>53</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Introduction</vt:lpstr>
      <vt:lpstr>Assessment</vt:lpstr>
      <vt:lpstr>Social media inventory</vt:lpstr>
      <vt:lpstr>Range</vt:lpstr>
      <vt:lpstr>Graphs</vt:lpstr>
      <vt:lpstr>Assurance scale</vt:lpstr>
      <vt:lpstr>Assessment!_Toc446397805</vt:lpstr>
      <vt:lpstr>assurance</vt:lpstr>
      <vt:lpstr>name</vt:lpstr>
      <vt:lpstr>priority</vt:lpstr>
      <vt:lpstr>yesno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2017-01-20T07:44:45Z</cp:lastPrinted>
  <dcterms:created xsi:type="dcterms:W3CDTF">2016-05-27T05:51:35Z</dcterms:created>
  <dcterms:modified xsi:type="dcterms:W3CDTF">2019-02-15T06:50:05Z</dcterms:modified>
</cp:coreProperties>
</file>