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120" yWindow="15" windowWidth="15180" windowHeight="5520" tabRatio="883"/>
  </bookViews>
  <sheets>
    <sheet name="Introduction" sheetId="5" r:id="rId1"/>
    <sheet name="Multi-supplier Assessment" sheetId="1" r:id="rId2"/>
    <sheet name="Operator assessment 1" sheetId="6" r:id="rId3"/>
    <sheet name="Range" sheetId="2" r:id="rId4"/>
    <sheet name="Graph" sheetId="4" r:id="rId5"/>
    <sheet name="Assurance scale" sheetId="9" r:id="rId6"/>
  </sheets>
  <externalReferences>
    <externalReference r:id="rId7"/>
  </externalReferences>
  <definedNames>
    <definedName name="_GoBack" localSheetId="1">'Multi-supplier Assessment'!#REF!</definedName>
    <definedName name="assurance">Range!$C$1:$C$5</definedName>
    <definedName name="_xlnm.Print_Area" localSheetId="1">'Multi-supplier Assessment'!$A$1:$E$47</definedName>
    <definedName name="rating">[1]ranges!$B$2:$B$6</definedName>
    <definedName name="ynd">Range!$A$2:$A$4</definedName>
  </definedNames>
  <calcPr calcId="152511"/>
</workbook>
</file>

<file path=xl/calcChain.xml><?xml version="1.0" encoding="utf-8"?>
<calcChain xmlns="http://schemas.openxmlformats.org/spreadsheetml/2006/main">
  <c r="D45" i="1" l="1"/>
  <c r="D44" i="1"/>
  <c r="E44" i="1" s="1"/>
  <c r="D43" i="1"/>
  <c r="E43" i="1" s="1"/>
  <c r="D42" i="1"/>
  <c r="E42" i="1" s="1"/>
  <c r="D41" i="1"/>
  <c r="D46" i="1" l="1"/>
  <c r="D47" i="1" s="1"/>
  <c r="E41" i="1"/>
  <c r="E46" i="1" s="1"/>
  <c r="E47" i="1" s="1"/>
  <c r="C17" i="6" l="1"/>
  <c r="C16" i="6"/>
  <c r="C15" i="6"/>
  <c r="C14" i="6"/>
  <c r="C13" i="6"/>
  <c r="C18" i="6" l="1"/>
  <c r="C19" i="6" s="1"/>
</calcChain>
</file>

<file path=xl/comments1.xml><?xml version="1.0" encoding="utf-8"?>
<comments xmlns="http://schemas.openxmlformats.org/spreadsheetml/2006/main">
  <authors>
    <author>Dr Peter Tobin, CGEIT, PMIITPSA, PMP</author>
  </authors>
  <commentList>
    <comment ref="D3"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4"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5"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6"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7"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8"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9"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0"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1"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2"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3"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4"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5"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6"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7"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8"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19"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0"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1"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2"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3"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4"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5"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7"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28"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0"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1"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2"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3"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4"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5"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6"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7"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8"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D39"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List>
</comments>
</file>

<file path=xl/comments2.xml><?xml version="1.0" encoding="utf-8"?>
<comments xmlns="http://schemas.openxmlformats.org/spreadsheetml/2006/main">
  <authors>
    <author>Dr Peter Tobin, CGEIT, PMIITPSA, PMP</author>
  </authors>
  <commentList>
    <comment ref="C3"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4"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5"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6"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7"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8"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9"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10"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11"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 ref="C12" authorId="0" shapeId="0">
      <text>
        <r>
          <rPr>
            <b/>
            <sz val="8"/>
            <color indexed="81"/>
            <rFont val="Tahoma"/>
            <family val="2"/>
          </rPr>
          <t>•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t>
        </r>
        <r>
          <rPr>
            <sz val="8"/>
            <color indexed="81"/>
            <rFont val="Tahoma"/>
            <family val="2"/>
          </rPr>
          <t xml:space="preserve">
</t>
        </r>
      </text>
    </comment>
  </commentList>
</comments>
</file>

<file path=xl/sharedStrings.xml><?xml version="1.0" encoding="utf-8"?>
<sst xmlns="http://schemas.openxmlformats.org/spreadsheetml/2006/main" count="102" uniqueCount="86">
  <si>
    <t>#</t>
  </si>
  <si>
    <t>POPI solution item</t>
  </si>
  <si>
    <t>Access and site security services</t>
  </si>
  <si>
    <t>CCTV services</t>
  </si>
  <si>
    <t>Cloud services</t>
  </si>
  <si>
    <t>Data erasure services</t>
  </si>
  <si>
    <t>Data governance services</t>
  </si>
  <si>
    <t>Digital device security services</t>
  </si>
  <si>
    <t>Digital disposal services</t>
  </si>
  <si>
    <t>Employee screening services</t>
  </si>
  <si>
    <t>Fire prevention/detection/treatment services</t>
  </si>
  <si>
    <t>Flood prevention/detection/treatment services</t>
  </si>
  <si>
    <t>IT Hardware security services</t>
  </si>
  <si>
    <t>ID badges services</t>
  </si>
  <si>
    <t>Internal locks/controls</t>
  </si>
  <si>
    <t>Legal consultant services</t>
  </si>
  <si>
    <t>Mobile device management services</t>
  </si>
  <si>
    <t>Network security services</t>
  </si>
  <si>
    <t>Off-site storage services</t>
  </si>
  <si>
    <t>Paper disposal services</t>
  </si>
  <si>
    <t>POPI consultant services</t>
  </si>
  <si>
    <t>Risk management services</t>
  </si>
  <si>
    <t>Software security services</t>
  </si>
  <si>
    <t>Training/education – classroom based services</t>
  </si>
  <si>
    <t>Training/education – web based services</t>
  </si>
  <si>
    <t>Visitor screening services</t>
  </si>
  <si>
    <t>Web site services</t>
  </si>
  <si>
    <t>WEEE recycling services</t>
  </si>
  <si>
    <t>ynd</t>
  </si>
  <si>
    <t>Yes</t>
  </si>
  <si>
    <t>No</t>
  </si>
  <si>
    <t>Don't know</t>
  </si>
  <si>
    <t>Selection criterion</t>
  </si>
  <si>
    <t>Can supply reference letters from satisfied clients</t>
  </si>
  <si>
    <t>IT industry professional body accreditation for senior staff</t>
  </si>
  <si>
    <t>POPI compliance projects completed across multiple industry sectors</t>
  </si>
  <si>
    <t>Escrow services</t>
  </si>
  <si>
    <t>Direct marketing campaign services</t>
  </si>
  <si>
    <t>Assurance rating</t>
  </si>
  <si>
    <t>High assurance</t>
  </si>
  <si>
    <t>Reasonable assurance</t>
  </si>
  <si>
    <t>Limited assurance</t>
  </si>
  <si>
    <t>Very limited assurance</t>
  </si>
  <si>
    <t>Other (user defined)</t>
  </si>
  <si>
    <t>Not applicable</t>
  </si>
  <si>
    <t>%age score versus maximum score</t>
  </si>
  <si>
    <t>TOTAL APPLICABLE ITEMS</t>
  </si>
  <si>
    <t>Evidence</t>
  </si>
  <si>
    <t>Introduction</t>
  </si>
  <si>
    <t>Supplier name</t>
  </si>
  <si>
    <t>This tool also allows assurance ratings to be given for each of the service providers</t>
  </si>
  <si>
    <t>The ICO assurance rating scale is used for the ratings assigned</t>
  </si>
  <si>
    <t>The ratings results are supported  by a graph</t>
  </si>
  <si>
    <t>Digital forensics services</t>
  </si>
  <si>
    <t>Physical perimeter security services</t>
  </si>
  <si>
    <t>Network penetration testing services</t>
  </si>
  <si>
    <t xml:space="preserve"> </t>
  </si>
  <si>
    <t>Cyber liability &amp; loss insurance</t>
  </si>
  <si>
    <t>Product or services methodology based on international best practice</t>
  </si>
  <si>
    <t>Health-checks, audits and support services for POPI-related products and services</t>
  </si>
  <si>
    <t>Offer classroom and online training in their POPI-related products and services</t>
  </si>
  <si>
    <t>Offers POPI-related products and services project completion certification</t>
  </si>
  <si>
    <t>Proven POPI-related products and services development experience</t>
  </si>
  <si>
    <t>POPI-related products and services supported by qualified legal advisors</t>
  </si>
  <si>
    <t>You can conduct individual supplier assessments in detail</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</si>
  <si>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</si>
  <si>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</si>
  <si>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</si>
  <si>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</si>
  <si>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</si>
  <si>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</si>
  <si>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</si>
  <si>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</si>
  <si>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Information security or data privacy experience</t>
  </si>
  <si>
    <t>Psychometric testing services</t>
  </si>
  <si>
    <t>This tool allows you to identify the potentially wide range of service providers (Operators in POPIA terminology) who will be involved in helping the organisation achieve and maintain compliance with the POPI Act.</t>
  </si>
  <si>
    <t>Have you identified the best Operator for all these services?</t>
  </si>
  <si>
    <t>Audit services (financial)</t>
  </si>
  <si>
    <t>Audit services (IT)</t>
  </si>
  <si>
    <t>Accounting services</t>
  </si>
  <si>
    <t>Does your POPI-related products and services Operator support all these selection criteria?</t>
  </si>
  <si>
    <t xml:space="preserve">Operator name: </t>
  </si>
  <si>
    <t>Assurance score</t>
  </si>
  <si>
    <t>TOTAL APPLICABLE</t>
  </si>
  <si>
    <t>Max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</si>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</sst>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8" x14ac:knownFonts="1">
    <font>
      <sz val="11"/>
      <color theme="1"/>
      <name val="Calibri"/>
      <family val="2"/>
      <scheme val="minor"/>
    </font>
    <font>
      <b/>
      <sz val="11"/>
      <color theme="1"/>
      <name val="Calibri"/>
      <family val="2"/>
      <scheme val="minor"/>
    </font>
    <font>
      <b/>
      <sz val="12"/>
      <color theme="1"/>
      <name val="Calibri"/>
      <family val="2"/>
      <scheme val="minor"/>
    </font>
    <font>
      <b/>
      <sz val="11"/>
      <color rgb="FF000000"/>
      <name val="Calibri"/>
      <family val="2"/>
      <scheme val="minor"/>
    </font>
    <font>
      <sz val="8"/>
      <color indexed="81"/>
      <name val="Tahoma"/>
      <family val="2"/>
    </font>
    <font>
      <b/>
      <sz val="8"/>
      <color indexed="81"/>
      <name val="Tahoma"/>
      <family val="2"/>
    </font>
    <font>
      <sz val="12"/>
      <color theme="1"/>
      <name val="Calibri"/>
      <family val="2"/>
      <scheme val="minor"/>
    </font>
    <font>
      <b/>
      <sz val="14"/>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0" fillId="0" borderId="1" xfId="0" applyBorder="1" applyAlignment="1">
      <alignment vertical="top"/>
    </xf>
    <xf numFmtId="0" fontId="1" fillId="0" borderId="1" xfId="0" applyFont="1" applyBorder="1" applyAlignment="1">
      <alignment horizontal="center" vertical="top" wrapText="1"/>
    </xf>
    <xf numFmtId="0" fontId="1" fillId="0" borderId="1" xfId="0" applyFont="1" applyBorder="1" applyAlignment="1">
      <alignment horizontal="center" vertical="top"/>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0" fillId="0" borderId="1" xfId="0" applyBorder="1" applyAlignment="1" applyProtection="1">
      <alignment vertical="top"/>
      <protection locked="0"/>
    </xf>
    <xf numFmtId="0" fontId="0" fillId="0" borderId="1" xfId="0" applyBorder="1" applyAlignment="1">
      <alignment horizontal="center" vertical="top"/>
    </xf>
    <xf numFmtId="0" fontId="0" fillId="0" borderId="0" xfId="0" applyAlignment="1">
      <alignment horizontal="right" vertical="top"/>
    </xf>
    <xf numFmtId="0" fontId="0" fillId="0" borderId="0" xfId="0" applyAlignment="1" applyProtection="1">
      <alignment horizontal="right" vertical="top"/>
      <protection locked="0"/>
    </xf>
    <xf numFmtId="0" fontId="2" fillId="0" borderId="1" xfId="0" applyFont="1" applyBorder="1" applyAlignment="1">
      <alignment horizontal="right" vertical="top" wrapText="1"/>
    </xf>
    <xf numFmtId="0" fontId="0" fillId="0" borderId="0" xfId="0" applyAlignment="1">
      <alignment vertical="top"/>
    </xf>
    <xf numFmtId="0" fontId="0" fillId="0" borderId="0" xfId="0" applyAlignment="1">
      <alignment vertical="top" wrapText="1"/>
    </xf>
    <xf numFmtId="0" fontId="1" fillId="0" borderId="0" xfId="0" applyFont="1" applyAlignment="1">
      <alignment horizontal="right"/>
    </xf>
    <xf numFmtId="0" fontId="1" fillId="0" borderId="0" xfId="0" applyFont="1" applyAlignment="1">
      <alignment horizontal="center" vertical="top" wrapText="1"/>
    </xf>
    <xf numFmtId="0" fontId="2" fillId="0" borderId="1" xfId="0" applyFont="1" applyBorder="1" applyAlignment="1" applyProtection="1">
      <alignment horizontal="center" vertical="top" wrapText="1"/>
      <protection locked="0"/>
    </xf>
    <xf numFmtId="0" fontId="1" fillId="0" borderId="0" xfId="0" applyFont="1" applyAlignment="1">
      <alignment horizontal="center" vertical="top"/>
    </xf>
    <xf numFmtId="0" fontId="2" fillId="0" borderId="1" xfId="0" applyFont="1" applyBorder="1" applyAlignment="1">
      <alignment horizontal="center" vertical="top" wrapText="1"/>
    </xf>
    <xf numFmtId="0" fontId="0" fillId="0" borderId="1" xfId="0" applyBorder="1"/>
    <xf numFmtId="0" fontId="2"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wrapText="1"/>
    </xf>
    <xf numFmtId="0" fontId="0" fillId="0" borderId="0" xfId="0" applyAlignment="1"/>
    <xf numFmtId="0" fontId="1" fillId="0" borderId="0" xfId="0" applyFont="1" applyAlignment="1">
      <alignment horizontal="right" vertical="top" wrapText="1"/>
    </xf>
    <xf numFmtId="0" fontId="0" fillId="0" borderId="0" xfId="0" applyAlignment="1" applyProtection="1">
      <alignment horizontal="center" vertical="top"/>
      <protection locked="0"/>
    </xf>
    <xf numFmtId="0" fontId="0" fillId="0" borderId="1" xfId="0" applyBorder="1" applyAlignment="1" applyProtection="1">
      <alignment horizontal="right" vertical="top"/>
      <protection locked="0"/>
    </xf>
    <xf numFmtId="0" fontId="0" fillId="0" borderId="1" xfId="0" applyBorder="1" applyAlignment="1">
      <alignment horizontal="right" vertical="top"/>
    </xf>
    <xf numFmtId="0" fontId="0" fillId="0" borderId="1" xfId="0" applyBorder="1" applyAlignment="1">
      <alignment horizontal="center"/>
    </xf>
    <xf numFmtId="0" fontId="7" fillId="0" borderId="0" xfId="0" applyFont="1" applyAlignment="1" applyProtection="1">
      <alignment horizontal="center"/>
      <protection locked="0"/>
    </xf>
    <xf numFmtId="0" fontId="0" fillId="0" borderId="0" xfId="0" applyProtection="1">
      <protection locked="0"/>
    </xf>
    <xf numFmtId="0" fontId="0" fillId="0" borderId="0" xfId="0" applyAlignment="1" applyProtection="1">
      <alignment horizontal="center"/>
      <protection locked="0"/>
    </xf>
    <xf numFmtId="10" fontId="1" fillId="0" borderId="0" xfId="0" applyNumberFormat="1" applyFont="1" applyAlignment="1" applyProtection="1">
      <alignment horizontal="center"/>
      <protection locked="0"/>
    </xf>
    <xf numFmtId="164" fontId="2" fillId="0" borderId="1" xfId="0" applyNumberFormat="1" applyFont="1" applyBorder="1" applyAlignment="1" applyProtection="1">
      <alignment horizontal="center" vertical="center" wrapText="1"/>
      <protection locked="0"/>
    </xf>
    <xf numFmtId="0" fontId="0" fillId="0" borderId="0" xfId="0" applyAlignment="1">
      <alignment horizontal="center"/>
    </xf>
    <xf numFmtId="0" fontId="0" fillId="0" borderId="0" xfId="0" applyAlignment="1">
      <alignment horizontal="center" wrapText="1"/>
    </xf>
    <xf numFmtId="10" fontId="0" fillId="0" borderId="1" xfId="0" applyNumberFormat="1" applyBorder="1" applyAlignment="1">
      <alignment horizontal="center" vertical="top"/>
    </xf>
    <xf numFmtId="0" fontId="2" fillId="0" borderId="1" xfId="0" applyFont="1" applyBorder="1" applyAlignment="1">
      <alignment horizontal="center" vertical="top" wrapText="1"/>
    </xf>
    <xf numFmtId="0" fontId="0" fillId="0" borderId="1" xfId="0" applyBorder="1"/>
    <xf numFmtId="0" fontId="0" fillId="0" borderId="0" xfId="0" applyAlignment="1">
      <alignment vertical="center"/>
    </xf>
  </cellXfs>
  <cellStyles count="1">
    <cellStyle name="Normal" xfId="0" builtinId="0"/>
  </cellStyles>
  <dxfs count="50">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Operator rating summary</a:t>
            </a:r>
          </a:p>
        </c:rich>
      </c:tx>
      <c:overlay val="0"/>
    </c:title>
    <c:autoTitleDeleted val="0"/>
    <c:plotArea>
      <c:layout/>
      <c:barChart>
        <c:barDir val="col"/>
        <c:grouping val="clustered"/>
        <c:varyColors val="0"/>
        <c:ser>
          <c:idx val="0"/>
          <c:order val="0"/>
          <c:invertIfNegative val="0"/>
          <c:cat>
            <c:strRef>
              <c:f>'Multi-supplier Assessment'!$C$41:$C$46</c:f>
              <c:strCache>
                <c:ptCount val="6"/>
                <c:pt idx="0">
                  <c:v>High assurance</c:v>
                </c:pt>
                <c:pt idx="1">
                  <c:v>Reasonable assurance</c:v>
                </c:pt>
                <c:pt idx="2">
                  <c:v>Limited assurance</c:v>
                </c:pt>
                <c:pt idx="3">
                  <c:v>Very limited assurance</c:v>
                </c:pt>
                <c:pt idx="4">
                  <c:v>Not applicable</c:v>
                </c:pt>
                <c:pt idx="5">
                  <c:v>TOTAL APPLICABLE</c:v>
                </c:pt>
              </c:strCache>
            </c:strRef>
          </c:cat>
          <c:val>
            <c:numRef>
              <c:f>'Multi-supplier Assessment'!$D$41:$D$46</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422999928"/>
        <c:axId val="422997968"/>
      </c:barChart>
      <c:catAx>
        <c:axId val="422999928"/>
        <c:scaling>
          <c:orientation val="minMax"/>
        </c:scaling>
        <c:delete val="0"/>
        <c:axPos val="b"/>
        <c:numFmt formatCode="General" sourceLinked="0"/>
        <c:majorTickMark val="out"/>
        <c:minorTickMark val="none"/>
        <c:tickLblPos val="nextTo"/>
        <c:crossAx val="422997968"/>
        <c:crosses val="autoZero"/>
        <c:auto val="1"/>
        <c:lblAlgn val="ctr"/>
        <c:lblOffset val="100"/>
        <c:noMultiLvlLbl val="0"/>
      </c:catAx>
      <c:valAx>
        <c:axId val="422997968"/>
        <c:scaling>
          <c:orientation val="minMax"/>
          <c:max val="35"/>
          <c:min val="0"/>
        </c:scaling>
        <c:delete val="0"/>
        <c:axPos val="l"/>
        <c:majorGridlines/>
        <c:numFmt formatCode="General" sourceLinked="1"/>
        <c:majorTickMark val="out"/>
        <c:minorTickMark val="none"/>
        <c:tickLblPos val="nextTo"/>
        <c:crossAx val="422999928"/>
        <c:crosses val="autoZero"/>
        <c:crossBetween val="between"/>
        <c:majorUnit val="5"/>
        <c:minorUnit val="5"/>
      </c:valAx>
    </c:plotArea>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361950</xdr:colOff>
      <xdr:row>2</xdr:row>
      <xdr:rowOff>47625</xdr:rowOff>
    </xdr:from>
    <xdr:to>
      <xdr:col>8</xdr:col>
      <xdr:colOff>57150</xdr:colOff>
      <xdr:row>16</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1"/>
  <sheetViews>
    <sheetView tabSelected="1" zoomScaleNormal="100" workbookViewId="0">
      <selection activeCell="B8" sqref="B8"/>
    </sheetView>
  </sheetViews>
  <sheetFormatPr defaultRowHeight="15" x14ac:dyDescent="0.25"/>
  <cols>
    <col min="1" max="1" width="9.140625" style="11"/>
    <col min="2" max="2" width="60" style="12" customWidth="1"/>
    <col min="3" max="3" width="24.42578125" style="11" customWidth="1"/>
    <col min="4" max="16384" width="9.140625" style="11"/>
  </cols>
  <sheetData>
    <row r="2" spans="1:3" x14ac:dyDescent="0.25">
      <c r="B2" s="14" t="s">
        <v>48</v>
      </c>
    </row>
    <row r="3" spans="1:3" ht="60" x14ac:dyDescent="0.25">
      <c r="A3" s="16">
        <v>1</v>
      </c>
      <c r="B3" s="12" t="s">
        <v>75</v>
      </c>
    </row>
    <row r="4" spans="1:3" ht="31.5" customHeight="1" x14ac:dyDescent="0.25">
      <c r="A4" s="16">
        <v>2</v>
      </c>
      <c r="B4" s="12" t="s">
        <v>50</v>
      </c>
    </row>
    <row r="5" spans="1:3" ht="16.5" customHeight="1" x14ac:dyDescent="0.25">
      <c r="A5" s="16">
        <v>3</v>
      </c>
      <c r="B5" s="12" t="s">
        <v>64</v>
      </c>
    </row>
    <row r="6" spans="1:3" x14ac:dyDescent="0.25">
      <c r="A6" s="16">
        <v>4</v>
      </c>
      <c r="B6" s="12" t="s">
        <v>51</v>
      </c>
    </row>
    <row r="7" spans="1:3" x14ac:dyDescent="0.25">
      <c r="A7" s="16">
        <v>5</v>
      </c>
      <c r="B7" s="12" t="s">
        <v>52</v>
      </c>
    </row>
    <row r="8" spans="1:3" x14ac:dyDescent="0.25">
      <c r="A8" s="16">
        <v>6</v>
      </c>
      <c r="B8" s="38" t="s">
        <v>85</v>
      </c>
    </row>
    <row r="9" spans="1:3" x14ac:dyDescent="0.25">
      <c r="B9" s="23" t="s">
        <v>70</v>
      </c>
      <c r="C9" s="24"/>
    </row>
    <row r="10" spans="1:3" x14ac:dyDescent="0.25">
      <c r="B10" s="23" t="s">
        <v>71</v>
      </c>
      <c r="C10" s="24"/>
    </row>
    <row r="11" spans="1:3" x14ac:dyDescent="0.25">
      <c r="B11" s="23" t="s">
        <v>72</v>
      </c>
      <c r="C11" s="24"/>
    </row>
  </sheetData>
  <sheetProtection selectLockedCells="1"/>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70"/>
  <sheetViews>
    <sheetView topLeftCell="A31" zoomScale="85" zoomScaleNormal="85" workbookViewId="0">
      <selection activeCell="D39" sqref="D39"/>
    </sheetView>
  </sheetViews>
  <sheetFormatPr defaultRowHeight="15" x14ac:dyDescent="0.25"/>
  <cols>
    <col min="1" max="1" width="4.42578125" style="1" bestFit="1" customWidth="1"/>
    <col min="2" max="2" width="39.28515625" style="1" customWidth="1"/>
    <col min="3" max="3" width="28" style="7" customWidth="1"/>
    <col min="4" max="4" width="25" style="7" customWidth="1"/>
    <col min="5" max="5" width="67.42578125" style="1" customWidth="1"/>
    <col min="6" max="16384" width="9.140625" style="1"/>
  </cols>
  <sheetData>
    <row r="1" spans="1:5" ht="31.5" customHeight="1" x14ac:dyDescent="0.25">
      <c r="A1" s="36" t="s">
        <v>76</v>
      </c>
      <c r="B1" s="36"/>
      <c r="C1" s="36"/>
      <c r="D1" s="17"/>
    </row>
    <row r="2" spans="1:5" x14ac:dyDescent="0.25">
      <c r="A2" s="2" t="s">
        <v>0</v>
      </c>
      <c r="B2" s="2" t="s">
        <v>1</v>
      </c>
      <c r="C2" s="2" t="s">
        <v>49</v>
      </c>
      <c r="D2" s="2" t="s">
        <v>38</v>
      </c>
      <c r="E2" s="3" t="s">
        <v>47</v>
      </c>
    </row>
    <row r="3" spans="1:5" ht="15.75" x14ac:dyDescent="0.25">
      <c r="A3" s="4">
        <v>1</v>
      </c>
      <c r="B3" s="5" t="s">
        <v>2</v>
      </c>
      <c r="C3" s="15"/>
      <c r="D3" s="25"/>
      <c r="E3" s="6"/>
    </row>
    <row r="4" spans="1:5" ht="15.75" x14ac:dyDescent="0.25">
      <c r="A4" s="4">
        <v>2</v>
      </c>
      <c r="B4" s="5" t="s">
        <v>79</v>
      </c>
      <c r="C4" s="15"/>
      <c r="D4" s="25"/>
      <c r="E4" s="6"/>
    </row>
    <row r="5" spans="1:5" ht="15.75" x14ac:dyDescent="0.25">
      <c r="A5" s="4">
        <v>3</v>
      </c>
      <c r="B5" s="5" t="s">
        <v>77</v>
      </c>
      <c r="C5" s="15"/>
      <c r="D5" s="25"/>
      <c r="E5" s="6"/>
    </row>
    <row r="6" spans="1:5" ht="15.75" x14ac:dyDescent="0.25">
      <c r="A6" s="4">
        <v>4</v>
      </c>
      <c r="B6" s="5" t="s">
        <v>78</v>
      </c>
      <c r="C6" s="15"/>
      <c r="D6" s="25"/>
      <c r="E6" s="6"/>
    </row>
    <row r="7" spans="1:5" ht="15.75" x14ac:dyDescent="0.25">
      <c r="A7" s="4">
        <v>5</v>
      </c>
      <c r="B7" s="5" t="s">
        <v>3</v>
      </c>
      <c r="C7" s="15"/>
      <c r="D7" s="25"/>
      <c r="E7" s="6"/>
    </row>
    <row r="8" spans="1:5" ht="15.75" x14ac:dyDescent="0.25">
      <c r="A8" s="4">
        <v>6</v>
      </c>
      <c r="B8" s="5" t="s">
        <v>4</v>
      </c>
      <c r="C8" s="15"/>
      <c r="D8" s="25"/>
      <c r="E8" s="6"/>
    </row>
    <row r="9" spans="1:5" ht="15.75" x14ac:dyDescent="0.25">
      <c r="A9" s="4">
        <v>7</v>
      </c>
      <c r="B9" s="5" t="s">
        <v>57</v>
      </c>
      <c r="C9" s="15"/>
      <c r="D9" s="25"/>
      <c r="E9" s="6"/>
    </row>
    <row r="10" spans="1:5" ht="15.75" x14ac:dyDescent="0.25">
      <c r="A10" s="4">
        <v>8</v>
      </c>
      <c r="B10" s="5" t="s">
        <v>5</v>
      </c>
      <c r="C10" s="15"/>
      <c r="D10" s="25"/>
      <c r="E10" s="6"/>
    </row>
    <row r="11" spans="1:5" ht="15.75" x14ac:dyDescent="0.25">
      <c r="A11" s="4">
        <v>9</v>
      </c>
      <c r="B11" s="5" t="s">
        <v>6</v>
      </c>
      <c r="C11" s="15"/>
      <c r="D11" s="25"/>
      <c r="E11" s="6"/>
    </row>
    <row r="12" spans="1:5" ht="15.75" x14ac:dyDescent="0.25">
      <c r="A12" s="4">
        <v>10</v>
      </c>
      <c r="B12" s="5" t="s">
        <v>7</v>
      </c>
      <c r="C12" s="15"/>
      <c r="D12" s="25"/>
      <c r="E12" s="6"/>
    </row>
    <row r="13" spans="1:5" ht="15.75" x14ac:dyDescent="0.25">
      <c r="A13" s="4">
        <v>11</v>
      </c>
      <c r="B13" s="5" t="s">
        <v>8</v>
      </c>
      <c r="C13" s="15"/>
      <c r="D13" s="25"/>
      <c r="E13" s="6"/>
    </row>
    <row r="14" spans="1:5" ht="15.75" x14ac:dyDescent="0.25">
      <c r="A14" s="4">
        <v>12</v>
      </c>
      <c r="B14" s="5" t="s">
        <v>53</v>
      </c>
      <c r="C14" s="15"/>
      <c r="D14" s="25"/>
      <c r="E14" s="6"/>
    </row>
    <row r="15" spans="1:5" ht="15.75" x14ac:dyDescent="0.25">
      <c r="A15" s="4">
        <v>13</v>
      </c>
      <c r="B15" s="5" t="s">
        <v>37</v>
      </c>
      <c r="C15" s="15"/>
      <c r="D15" s="25"/>
      <c r="E15" s="6"/>
    </row>
    <row r="16" spans="1:5" ht="15.75" x14ac:dyDescent="0.25">
      <c r="A16" s="4">
        <v>14</v>
      </c>
      <c r="B16" s="5" t="s">
        <v>9</v>
      </c>
      <c r="C16" s="15"/>
      <c r="D16" s="25"/>
      <c r="E16" s="6"/>
    </row>
    <row r="17" spans="1:5" ht="15.75" x14ac:dyDescent="0.25">
      <c r="A17" s="4">
        <v>15</v>
      </c>
      <c r="B17" s="5" t="s">
        <v>36</v>
      </c>
      <c r="C17" s="15"/>
      <c r="D17" s="25"/>
      <c r="E17" s="6"/>
    </row>
    <row r="18" spans="1:5" ht="31.5" x14ac:dyDescent="0.25">
      <c r="A18" s="4">
        <v>16</v>
      </c>
      <c r="B18" s="5" t="s">
        <v>10</v>
      </c>
      <c r="C18" s="15"/>
      <c r="D18" s="25"/>
      <c r="E18" s="6"/>
    </row>
    <row r="19" spans="1:5" ht="32.25" customHeight="1" x14ac:dyDescent="0.25">
      <c r="A19" s="4">
        <v>17</v>
      </c>
      <c r="B19" s="5" t="s">
        <v>11</v>
      </c>
      <c r="C19" s="15"/>
      <c r="D19" s="25"/>
      <c r="E19" s="6"/>
    </row>
    <row r="20" spans="1:5" ht="15.75" x14ac:dyDescent="0.25">
      <c r="A20" s="4">
        <v>18</v>
      </c>
      <c r="B20" s="5" t="s">
        <v>12</v>
      </c>
      <c r="C20" s="15"/>
      <c r="D20" s="25"/>
      <c r="E20" s="6"/>
    </row>
    <row r="21" spans="1:5" ht="15.75" x14ac:dyDescent="0.25">
      <c r="A21" s="4">
        <v>19</v>
      </c>
      <c r="B21" s="5" t="s">
        <v>13</v>
      </c>
      <c r="C21" s="15"/>
      <c r="D21" s="25"/>
      <c r="E21" s="6"/>
    </row>
    <row r="22" spans="1:5" ht="15.75" x14ac:dyDescent="0.25">
      <c r="A22" s="4">
        <v>20</v>
      </c>
      <c r="B22" s="5" t="s">
        <v>14</v>
      </c>
      <c r="C22" s="15"/>
      <c r="D22" s="25"/>
      <c r="E22" s="6"/>
    </row>
    <row r="23" spans="1:5" ht="15.75" x14ac:dyDescent="0.25">
      <c r="A23" s="4">
        <v>21</v>
      </c>
      <c r="B23" s="5" t="s">
        <v>15</v>
      </c>
      <c r="C23" s="15"/>
      <c r="D23" s="25"/>
      <c r="E23" s="6"/>
    </row>
    <row r="24" spans="1:5" ht="15.75" x14ac:dyDescent="0.25">
      <c r="A24" s="4">
        <v>22</v>
      </c>
      <c r="B24" s="5" t="s">
        <v>16</v>
      </c>
      <c r="C24" s="15"/>
      <c r="D24" s="25"/>
      <c r="E24" s="6"/>
    </row>
    <row r="25" spans="1:5" ht="15.75" x14ac:dyDescent="0.25">
      <c r="A25" s="4">
        <v>23</v>
      </c>
      <c r="B25" s="5" t="s">
        <v>17</v>
      </c>
      <c r="C25" s="15"/>
      <c r="D25" s="25"/>
      <c r="E25" s="6"/>
    </row>
    <row r="26" spans="1:5" ht="15.75" x14ac:dyDescent="0.25">
      <c r="A26" s="4">
        <v>24</v>
      </c>
      <c r="B26" s="5" t="s">
        <v>55</v>
      </c>
      <c r="C26" s="15"/>
      <c r="D26" s="25"/>
      <c r="E26" s="6"/>
    </row>
    <row r="27" spans="1:5" ht="15.75" x14ac:dyDescent="0.25">
      <c r="A27" s="4">
        <v>25</v>
      </c>
      <c r="B27" s="5" t="s">
        <v>18</v>
      </c>
      <c r="C27" s="15"/>
      <c r="D27" s="25"/>
      <c r="E27" s="6"/>
    </row>
    <row r="28" spans="1:5" ht="15.75" x14ac:dyDescent="0.25">
      <c r="A28" s="4">
        <v>26</v>
      </c>
      <c r="B28" s="5" t="s">
        <v>19</v>
      </c>
      <c r="C28" s="15"/>
      <c r="D28" s="25"/>
      <c r="E28" s="6"/>
    </row>
    <row r="29" spans="1:5" ht="15.75" x14ac:dyDescent="0.25">
      <c r="A29" s="4">
        <v>27</v>
      </c>
      <c r="B29" s="5" t="s">
        <v>74</v>
      </c>
      <c r="C29" s="15"/>
      <c r="D29" s="25"/>
      <c r="E29" s="6"/>
    </row>
    <row r="30" spans="1:5" ht="15.75" x14ac:dyDescent="0.25">
      <c r="A30" s="4">
        <v>28</v>
      </c>
      <c r="B30" s="5" t="s">
        <v>54</v>
      </c>
      <c r="C30" s="15"/>
      <c r="D30" s="25"/>
      <c r="E30" s="6"/>
    </row>
    <row r="31" spans="1:5" ht="15.75" x14ac:dyDescent="0.25">
      <c r="A31" s="4">
        <v>29</v>
      </c>
      <c r="B31" s="5" t="s">
        <v>20</v>
      </c>
      <c r="C31" s="15"/>
      <c r="D31" s="25"/>
      <c r="E31" s="6"/>
    </row>
    <row r="32" spans="1:5" ht="15.75" x14ac:dyDescent="0.25">
      <c r="A32" s="4">
        <v>30</v>
      </c>
      <c r="B32" s="5" t="s">
        <v>21</v>
      </c>
      <c r="C32" s="15"/>
      <c r="D32" s="25"/>
      <c r="E32" s="6"/>
    </row>
    <row r="33" spans="1:5" ht="15.75" x14ac:dyDescent="0.25">
      <c r="A33" s="4">
        <v>31</v>
      </c>
      <c r="B33" s="5" t="s">
        <v>22</v>
      </c>
      <c r="C33" s="15"/>
      <c r="D33" s="25"/>
      <c r="E33" s="6"/>
    </row>
    <row r="34" spans="1:5" ht="31.5" x14ac:dyDescent="0.25">
      <c r="A34" s="4">
        <v>32</v>
      </c>
      <c r="B34" s="5" t="s">
        <v>23</v>
      </c>
      <c r="C34" s="15"/>
      <c r="D34" s="25"/>
      <c r="E34" s="6"/>
    </row>
    <row r="35" spans="1:5" ht="31.5" x14ac:dyDescent="0.25">
      <c r="A35" s="4">
        <v>33</v>
      </c>
      <c r="B35" s="5" t="s">
        <v>24</v>
      </c>
      <c r="C35" s="15"/>
      <c r="D35" s="25"/>
      <c r="E35" s="6"/>
    </row>
    <row r="36" spans="1:5" ht="15.75" x14ac:dyDescent="0.25">
      <c r="A36" s="4">
        <v>34</v>
      </c>
      <c r="B36" s="5" t="s">
        <v>25</v>
      </c>
      <c r="C36" s="15"/>
      <c r="D36" s="25"/>
      <c r="E36" s="6"/>
    </row>
    <row r="37" spans="1:5" ht="15.75" x14ac:dyDescent="0.25">
      <c r="A37" s="4">
        <v>35</v>
      </c>
      <c r="B37" s="5" t="s">
        <v>26</v>
      </c>
      <c r="C37" s="15"/>
      <c r="D37" s="25"/>
      <c r="E37" s="6"/>
    </row>
    <row r="38" spans="1:5" ht="15.75" x14ac:dyDescent="0.25">
      <c r="A38" s="4">
        <v>36</v>
      </c>
      <c r="B38" s="5" t="s">
        <v>27</v>
      </c>
      <c r="C38" s="15"/>
      <c r="D38" s="25"/>
      <c r="E38" s="6"/>
    </row>
    <row r="39" spans="1:5" ht="15.75" x14ac:dyDescent="0.25">
      <c r="A39" s="4">
        <v>37</v>
      </c>
      <c r="B39" s="5" t="s">
        <v>43</v>
      </c>
      <c r="C39" s="15"/>
      <c r="D39" s="25"/>
      <c r="E39" s="6"/>
    </row>
    <row r="40" spans="1:5" ht="15.75" x14ac:dyDescent="0.25">
      <c r="A40" s="4"/>
      <c r="B40" s="5"/>
      <c r="C40" s="15"/>
      <c r="D40" s="25"/>
      <c r="E40" s="32" t="s">
        <v>82</v>
      </c>
    </row>
    <row r="41" spans="1:5" ht="15.75" x14ac:dyDescent="0.25">
      <c r="A41" s="4"/>
      <c r="B41" s="5"/>
      <c r="C41" s="26" t="s">
        <v>39</v>
      </c>
      <c r="D41" s="27">
        <f>COUNTIF(D1:D39,"High assurance")</f>
        <v>0</v>
      </c>
      <c r="E41" s="7">
        <f>SUM(D41*4)</f>
        <v>0</v>
      </c>
    </row>
    <row r="42" spans="1:5" ht="15.75" x14ac:dyDescent="0.25">
      <c r="A42" s="4"/>
      <c r="B42" s="5"/>
      <c r="C42" s="26" t="s">
        <v>40</v>
      </c>
      <c r="D42" s="27">
        <f>COUNTIF(D1:D39,"Reasonable assurance")</f>
        <v>0</v>
      </c>
      <c r="E42" s="7">
        <f>SUM(D42*3)</f>
        <v>0</v>
      </c>
    </row>
    <row r="43" spans="1:5" ht="15.75" x14ac:dyDescent="0.25">
      <c r="A43" s="4"/>
      <c r="B43" s="5"/>
      <c r="C43" s="26" t="s">
        <v>41</v>
      </c>
      <c r="D43" s="27">
        <f>COUNTIF(D1:D39,"Limited assurance")</f>
        <v>0</v>
      </c>
      <c r="E43" s="7">
        <f>SUM(D43*2)</f>
        <v>0</v>
      </c>
    </row>
    <row r="44" spans="1:5" ht="15.75" x14ac:dyDescent="0.25">
      <c r="A44" s="4"/>
      <c r="B44" s="5"/>
      <c r="C44" s="25" t="s">
        <v>42</v>
      </c>
      <c r="D44" s="27">
        <f>COUNTIF(D1:D39,"Very limited assurance")</f>
        <v>0</v>
      </c>
      <c r="E44" s="7">
        <f>SUM(D44*1)</f>
        <v>0</v>
      </c>
    </row>
    <row r="45" spans="1:5" ht="15.75" x14ac:dyDescent="0.25">
      <c r="A45" s="4"/>
      <c r="B45" s="5"/>
      <c r="C45" s="10" t="s">
        <v>44</v>
      </c>
      <c r="D45" s="27">
        <f>COUNTIF(D1:D39,"not applicable")</f>
        <v>0</v>
      </c>
      <c r="E45" s="7"/>
    </row>
    <row r="46" spans="1:5" ht="15.75" x14ac:dyDescent="0.25">
      <c r="A46" s="4"/>
      <c r="B46" s="5"/>
      <c r="C46" s="8" t="s">
        <v>83</v>
      </c>
      <c r="D46" s="33">
        <f>SUM(D41:D44)</f>
        <v>0</v>
      </c>
      <c r="E46" s="34">
        <f>SUM(E41:E44)</f>
        <v>0</v>
      </c>
    </row>
    <row r="47" spans="1:5" ht="15.75" x14ac:dyDescent="0.25">
      <c r="A47" s="4"/>
      <c r="B47" s="5"/>
      <c r="C47" s="8" t="s">
        <v>84</v>
      </c>
      <c r="D47" s="33">
        <f>SUM(D46*4)</f>
        <v>0</v>
      </c>
      <c r="E47" s="35" t="e">
        <f>SUM(E46/D47)</f>
        <v>#DIV/0!</v>
      </c>
    </row>
    <row r="48" spans="1:5" ht="31.5" customHeight="1" x14ac:dyDescent="0.25">
      <c r="C48" s="1"/>
      <c r="D48" s="18"/>
    </row>
    <row r="49" spans="3:5" x14ac:dyDescent="0.25">
      <c r="C49" s="1"/>
      <c r="D49" s="2"/>
      <c r="E49" s="3" t="s">
        <v>56</v>
      </c>
    </row>
    <row r="50" spans="3:5" ht="15.75" x14ac:dyDescent="0.25">
      <c r="C50" s="1"/>
      <c r="D50" s="17"/>
      <c r="E50" s="6"/>
    </row>
    <row r="51" spans="3:5" ht="15.75" x14ac:dyDescent="0.25">
      <c r="C51" s="1"/>
      <c r="D51" s="17"/>
      <c r="E51" s="6"/>
    </row>
    <row r="52" spans="3:5" ht="15.75" x14ac:dyDescent="0.25">
      <c r="C52" s="1"/>
      <c r="D52" s="17"/>
      <c r="E52" s="6"/>
    </row>
    <row r="53" spans="3:5" ht="15.75" x14ac:dyDescent="0.25">
      <c r="C53" s="1"/>
      <c r="D53" s="17"/>
      <c r="E53" s="6"/>
    </row>
    <row r="54" spans="3:5" ht="15.75" x14ac:dyDescent="0.25">
      <c r="C54" s="1"/>
      <c r="D54" s="17"/>
      <c r="E54" s="6"/>
    </row>
    <row r="55" spans="3:5" ht="15.75" x14ac:dyDescent="0.25">
      <c r="C55" s="1"/>
      <c r="D55" s="17"/>
      <c r="E55" s="6"/>
    </row>
    <row r="56" spans="3:5" ht="15.75" x14ac:dyDescent="0.25">
      <c r="C56" s="1"/>
      <c r="D56" s="17"/>
      <c r="E56" s="6"/>
    </row>
    <row r="57" spans="3:5" ht="15.75" x14ac:dyDescent="0.25">
      <c r="C57" s="1"/>
      <c r="D57" s="17"/>
      <c r="E57" s="6"/>
    </row>
    <row r="58" spans="3:5" ht="15.75" x14ac:dyDescent="0.25">
      <c r="C58" s="1"/>
      <c r="D58" s="17"/>
      <c r="E58" s="6"/>
    </row>
    <row r="59" spans="3:5" ht="15.75" x14ac:dyDescent="0.25">
      <c r="C59" s="1"/>
      <c r="D59" s="17"/>
      <c r="E59" s="6"/>
    </row>
    <row r="60" spans="3:5" ht="15.75" x14ac:dyDescent="0.25">
      <c r="C60" s="1"/>
      <c r="D60" s="17"/>
      <c r="E60" s="6"/>
    </row>
    <row r="61" spans="3:5" ht="15.75" x14ac:dyDescent="0.25">
      <c r="C61" s="1"/>
      <c r="D61" s="17"/>
      <c r="E61" s="6"/>
    </row>
    <row r="62" spans="3:5" ht="15.75" x14ac:dyDescent="0.25">
      <c r="C62" s="1"/>
      <c r="D62" s="17"/>
      <c r="E62" s="6"/>
    </row>
    <row r="63" spans="3:5" ht="15.75" x14ac:dyDescent="0.25">
      <c r="C63" s="1"/>
      <c r="D63" s="17"/>
      <c r="E63" s="6"/>
    </row>
    <row r="64" spans="3:5" ht="15.75" x14ac:dyDescent="0.25">
      <c r="C64" s="1"/>
      <c r="D64" s="17"/>
      <c r="E64" s="6"/>
    </row>
    <row r="65" spans="3:5" ht="15.75" x14ac:dyDescent="0.25">
      <c r="C65" s="1"/>
      <c r="D65" s="17"/>
      <c r="E65" s="6"/>
    </row>
    <row r="66" spans="3:5" ht="15.75" x14ac:dyDescent="0.25">
      <c r="C66" s="1"/>
      <c r="D66" s="17"/>
      <c r="E66" s="6"/>
    </row>
    <row r="67" spans="3:5" ht="15.75" x14ac:dyDescent="0.25">
      <c r="C67" s="1"/>
      <c r="D67" s="17"/>
      <c r="E67" s="6"/>
    </row>
    <row r="68" spans="3:5" ht="15.75" x14ac:dyDescent="0.25">
      <c r="C68" s="1"/>
      <c r="D68" s="17"/>
      <c r="E68" s="6"/>
    </row>
    <row r="69" spans="3:5" ht="15.75" x14ac:dyDescent="0.25">
      <c r="C69" s="1"/>
      <c r="D69" s="17"/>
      <c r="E69" s="6"/>
    </row>
    <row r="70" spans="3:5" ht="15.75" x14ac:dyDescent="0.25">
      <c r="C70" s="1"/>
      <c r="D70" s="17"/>
      <c r="E70" s="6"/>
    </row>
  </sheetData>
  <sheetProtection selectLockedCells="1"/>
  <mergeCells count="1">
    <mergeCell ref="A1:C1"/>
  </mergeCells>
  <conditionalFormatting sqref="D50:D70 C3:D39">
    <cfRule type="containsText" dxfId="49" priority="55" operator="containsText" text="Don't know">
      <formula>NOT(ISERROR(SEARCH("Don't know",C3)))</formula>
    </cfRule>
    <cfRule type="containsText" dxfId="48" priority="56" operator="containsText" text="No">
      <formula>NOT(ISERROR(SEARCH("No",C3)))</formula>
    </cfRule>
    <cfRule type="containsText" dxfId="47" priority="57" operator="containsText" text="Yes">
      <formula>NOT(ISERROR(SEARCH("Yes",C3)))</formula>
    </cfRule>
  </conditionalFormatting>
  <conditionalFormatting sqref="D3:D39">
    <cfRule type="containsText" dxfId="46" priority="36" operator="containsText" text="Limited assurance">
      <formula>NOT(ISERROR(SEARCH("Limited assurance",D3)))</formula>
    </cfRule>
  </conditionalFormatting>
  <conditionalFormatting sqref="D3:D39">
    <cfRule type="containsText" dxfId="45" priority="35" operator="containsText" text="High assurance">
      <formula>NOT(ISERROR(SEARCH("High assurance",D3)))</formula>
    </cfRule>
  </conditionalFormatting>
  <conditionalFormatting sqref="D3:D39">
    <cfRule type="containsText" dxfId="44" priority="34" operator="containsText" text="Reasonable assurance">
      <formula>NOT(ISERROR(SEARCH("Reasonable assurance",D3)))</formula>
    </cfRule>
  </conditionalFormatting>
  <conditionalFormatting sqref="D3:D39">
    <cfRule type="containsText" dxfId="43" priority="17" operator="containsText" text="Very limited assurance">
      <formula>NOT(ISERROR(SEARCH("Very limited assurance",D3)))</formula>
    </cfRule>
  </conditionalFormatting>
  <conditionalFormatting sqref="C40:C44 D40:D45">
    <cfRule type="containsText" dxfId="42" priority="6" operator="containsText" text="Don't know">
      <formula>NOT(ISERROR(SEARCH("Don't know",C40)))</formula>
    </cfRule>
    <cfRule type="containsText" dxfId="41" priority="7" operator="containsText" text="No">
      <formula>NOT(ISERROR(SEARCH("No",C40)))</formula>
    </cfRule>
    <cfRule type="containsText" dxfId="40" priority="8" operator="containsText" text="Yes">
      <formula>NOT(ISERROR(SEARCH("Yes",C40)))</formula>
    </cfRule>
  </conditionalFormatting>
  <conditionalFormatting sqref="C43:C44 D40">
    <cfRule type="containsText" dxfId="39" priority="5" operator="containsText" text="Limited assurance">
      <formula>NOT(ISERROR(SEARCH("Limited assurance",C40)))</formula>
    </cfRule>
  </conditionalFormatting>
  <conditionalFormatting sqref="C41 C44 D40">
    <cfRule type="containsText" dxfId="38" priority="4" operator="containsText" text="High assurance">
      <formula>NOT(ISERROR(SEARCH("High assurance",C40)))</formula>
    </cfRule>
  </conditionalFormatting>
  <conditionalFormatting sqref="C42 C44 D40">
    <cfRule type="containsText" dxfId="37" priority="3" operator="containsText" text="Reasonable assurance">
      <formula>NOT(ISERROR(SEARCH("Reasonable assurance",C40)))</formula>
    </cfRule>
  </conditionalFormatting>
  <conditionalFormatting sqref="C44">
    <cfRule type="containsText" dxfId="36" priority="2" operator="containsText" text="Very limited assurance">
      <formula>NOT(ISERROR(SEARCH("Very limited assurance",C44)))</formula>
    </cfRule>
  </conditionalFormatting>
  <conditionalFormatting sqref="C44 D40">
    <cfRule type="containsText" dxfId="35" priority="1" operator="containsText" text="Very limited assurance">
      <formula>NOT(ISERROR(SEARCH("Very limited assurance",C40)))</formula>
    </cfRule>
  </conditionalFormatting>
  <dataValidations count="1">
    <dataValidation type="list" allowBlank="1" showInputMessage="1" showErrorMessage="1" sqref="D3:D40">
      <formula1>assurance</formula1>
    </dataValidation>
  </dataValidations>
  <pageMargins left="0.70866141732283472" right="0.70866141732283472" top="0.74803149606299213" bottom="0.74803149606299213" header="0.31496062992125984" footer="0.31496062992125984"/>
  <pageSetup scale="68" orientation="landscape" verticalDpi="0" r:id="rId1"/>
  <headerFooter>
    <oddHeader>&amp;L&amp;A&amp;C&amp;F&amp;R&amp;P</oddHeader>
    <oddFooter>&amp;C© John Cato &amp; Dr Peter Tobin, 2016. All rights reserved</oddFooter>
  </headerFooter>
  <rowBreaks count="1" manualBreakCount="1">
    <brk id="47"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9"/>
  <sheetViews>
    <sheetView zoomScaleNormal="100" workbookViewId="0">
      <selection activeCell="C1" sqref="C1:C1048576"/>
    </sheetView>
  </sheetViews>
  <sheetFormatPr defaultRowHeight="15" x14ac:dyDescent="0.25"/>
  <cols>
    <col min="1" max="1" width="7.85546875" customWidth="1"/>
    <col min="2" max="2" width="40.7109375" customWidth="1"/>
    <col min="3" max="3" width="29.42578125" style="29" customWidth="1"/>
  </cols>
  <sheetData>
    <row r="1" spans="1:3" ht="43.5" customHeight="1" x14ac:dyDescent="0.3">
      <c r="A1" s="36" t="s">
        <v>80</v>
      </c>
      <c r="B1" s="37"/>
      <c r="C1" s="28" t="s">
        <v>81</v>
      </c>
    </row>
    <row r="2" spans="1:3" x14ac:dyDescent="0.25">
      <c r="A2" s="2" t="s">
        <v>0</v>
      </c>
      <c r="B2" s="2" t="s">
        <v>32</v>
      </c>
    </row>
    <row r="3" spans="1:3" ht="31.5" x14ac:dyDescent="0.25">
      <c r="A3" s="4">
        <v>1</v>
      </c>
      <c r="B3" s="5" t="s">
        <v>58</v>
      </c>
      <c r="C3" s="9"/>
    </row>
    <row r="4" spans="1:3" ht="31.5" x14ac:dyDescent="0.25">
      <c r="A4" s="4">
        <v>2</v>
      </c>
      <c r="B4" s="5" t="s">
        <v>33</v>
      </c>
      <c r="C4" s="9"/>
    </row>
    <row r="5" spans="1:3" ht="47.25" x14ac:dyDescent="0.25">
      <c r="A5" s="4">
        <v>3</v>
      </c>
      <c r="B5" s="5" t="s">
        <v>59</v>
      </c>
      <c r="C5" s="9"/>
    </row>
    <row r="6" spans="1:3" ht="31.5" x14ac:dyDescent="0.25">
      <c r="A6" s="4">
        <v>4</v>
      </c>
      <c r="B6" s="5" t="s">
        <v>73</v>
      </c>
      <c r="C6" s="9"/>
    </row>
    <row r="7" spans="1:3" ht="31.5" x14ac:dyDescent="0.25">
      <c r="A7" s="4">
        <v>5</v>
      </c>
      <c r="B7" s="5" t="s">
        <v>34</v>
      </c>
      <c r="C7" s="9"/>
    </row>
    <row r="8" spans="1:3" ht="33" customHeight="1" x14ac:dyDescent="0.25">
      <c r="A8" s="4">
        <v>6</v>
      </c>
      <c r="B8" s="5" t="s">
        <v>60</v>
      </c>
      <c r="C8" s="9"/>
    </row>
    <row r="9" spans="1:3" ht="32.25" customHeight="1" x14ac:dyDescent="0.25">
      <c r="A9" s="4">
        <v>7</v>
      </c>
      <c r="B9" s="5" t="s">
        <v>61</v>
      </c>
      <c r="C9" s="9"/>
    </row>
    <row r="10" spans="1:3" ht="31.5" x14ac:dyDescent="0.25">
      <c r="A10" s="4">
        <v>8</v>
      </c>
      <c r="B10" s="5" t="s">
        <v>35</v>
      </c>
      <c r="C10" s="9"/>
    </row>
    <row r="11" spans="1:3" ht="31.5" x14ac:dyDescent="0.25">
      <c r="A11" s="4">
        <v>9</v>
      </c>
      <c r="B11" s="5" t="s">
        <v>62</v>
      </c>
      <c r="C11" s="9"/>
    </row>
    <row r="12" spans="1:3" ht="31.5" x14ac:dyDescent="0.25">
      <c r="A12" s="4">
        <v>10</v>
      </c>
      <c r="B12" s="5" t="s">
        <v>63</v>
      </c>
      <c r="C12" s="9"/>
    </row>
    <row r="13" spans="1:3" x14ac:dyDescent="0.25">
      <c r="B13" s="8" t="s">
        <v>39</v>
      </c>
      <c r="C13" s="30">
        <f>COUNTIF(C3:C12,"High assurance")</f>
        <v>0</v>
      </c>
    </row>
    <row r="14" spans="1:3" x14ac:dyDescent="0.25">
      <c r="B14" s="8" t="s">
        <v>40</v>
      </c>
      <c r="C14" s="30">
        <f>COUNTIF(C3:C12,"Reasonable assurance")</f>
        <v>0</v>
      </c>
    </row>
    <row r="15" spans="1:3" x14ac:dyDescent="0.25">
      <c r="B15" s="8" t="s">
        <v>41</v>
      </c>
      <c r="C15" s="30">
        <f>COUNTIF(C3:C12,"Limited assurance")</f>
        <v>0</v>
      </c>
    </row>
    <row r="16" spans="1:3" x14ac:dyDescent="0.25">
      <c r="B16" s="9" t="s">
        <v>42</v>
      </c>
      <c r="C16" s="30">
        <f>COUNTIF(C3:C12,"Very limited assurance")</f>
        <v>0</v>
      </c>
    </row>
    <row r="17" spans="2:3" ht="15.75" x14ac:dyDescent="0.25">
      <c r="B17" s="10" t="s">
        <v>44</v>
      </c>
      <c r="C17" s="30">
        <f>COUNTIF(C3:C12,"not applicable")</f>
        <v>0</v>
      </c>
    </row>
    <row r="18" spans="2:3" x14ac:dyDescent="0.25">
      <c r="B18" s="8" t="s">
        <v>46</v>
      </c>
      <c r="C18" s="30">
        <f>SUM(C13:C16)</f>
        <v>0</v>
      </c>
    </row>
    <row r="19" spans="2:3" x14ac:dyDescent="0.25">
      <c r="B19" s="13" t="s">
        <v>45</v>
      </c>
      <c r="C19" s="31" t="e">
        <f>SUM(C13/C18)</f>
        <v>#DIV/0!</v>
      </c>
    </row>
  </sheetData>
  <sheetProtection sheet="1" objects="1" scenarios="1" selectLockedCells="1"/>
  <mergeCells count="1">
    <mergeCell ref="A1:B1"/>
  </mergeCells>
  <conditionalFormatting sqref="C3:C12">
    <cfRule type="containsText" dxfId="34" priority="20" operator="containsText" text="Don't know">
      <formula>NOT(ISERROR(SEARCH("Don't know",C3)))</formula>
    </cfRule>
    <cfRule type="containsText" dxfId="33" priority="21" operator="containsText" text="No">
      <formula>NOT(ISERROR(SEARCH("No",C3)))</formula>
    </cfRule>
    <cfRule type="containsText" dxfId="32" priority="22" operator="containsText" text="Yes">
      <formula>NOT(ISERROR(SEARCH("Yes",C3)))</formula>
    </cfRule>
  </conditionalFormatting>
  <conditionalFormatting sqref="C3:C12">
    <cfRule type="containsText" dxfId="31" priority="19" operator="containsText" text="Limited assurance">
      <formula>NOT(ISERROR(SEARCH("Limited assurance",C3)))</formula>
    </cfRule>
  </conditionalFormatting>
  <conditionalFormatting sqref="C3:C12">
    <cfRule type="containsText" dxfId="30" priority="18" operator="containsText" text="High assurance">
      <formula>NOT(ISERROR(SEARCH("High assurance",C3)))</formula>
    </cfRule>
  </conditionalFormatting>
  <conditionalFormatting sqref="C3:C12">
    <cfRule type="containsText" dxfId="29" priority="17" operator="containsText" text="Reasonable assurance">
      <formula>NOT(ISERROR(SEARCH("Reasonable assurance",C3)))</formula>
    </cfRule>
  </conditionalFormatting>
  <conditionalFormatting sqref="C3:C12">
    <cfRule type="containsText" dxfId="28" priority="16" operator="containsText" text="Very limited assurance">
      <formula>NOT(ISERROR(SEARCH("Very limited assurance",C3)))</formula>
    </cfRule>
  </conditionalFormatting>
  <conditionalFormatting sqref="C13:C18 B18 B13:B16">
    <cfRule type="containsText" dxfId="27" priority="6" operator="containsText" text="Don't know">
      <formula>NOT(ISERROR(SEARCH("Don't know",B13)))</formula>
    </cfRule>
    <cfRule type="containsText" dxfId="26" priority="7" operator="containsText" text="No">
      <formula>NOT(ISERROR(SEARCH("No",B13)))</formula>
    </cfRule>
    <cfRule type="containsText" dxfId="25" priority="8" operator="containsText" text="Yes">
      <formula>NOT(ISERROR(SEARCH("Yes",B13)))</formula>
    </cfRule>
  </conditionalFormatting>
  <conditionalFormatting sqref="B15:B16">
    <cfRule type="containsText" dxfId="24" priority="5" operator="containsText" text="Limited assurance">
      <formula>NOT(ISERROR(SEARCH("Limited assurance",B15)))</formula>
    </cfRule>
  </conditionalFormatting>
  <conditionalFormatting sqref="B13 B16">
    <cfRule type="containsText" dxfId="23" priority="4" operator="containsText" text="High assurance">
      <formula>NOT(ISERROR(SEARCH("High assurance",B13)))</formula>
    </cfRule>
  </conditionalFormatting>
  <conditionalFormatting sqref="B14 B16">
    <cfRule type="containsText" dxfId="22" priority="3" operator="containsText" text="Reasonable assurance">
      <formula>NOT(ISERROR(SEARCH("Reasonable assurance",B14)))</formula>
    </cfRule>
  </conditionalFormatting>
  <conditionalFormatting sqref="B16">
    <cfRule type="containsText" dxfId="21" priority="2" operator="containsText" text="Very limited assurance">
      <formula>NOT(ISERROR(SEARCH("Very limited assurance",B16)))</formula>
    </cfRule>
  </conditionalFormatting>
  <conditionalFormatting sqref="B16">
    <cfRule type="containsText" dxfId="20" priority="1" operator="containsText" text="Very limited assurance">
      <formula>NOT(ISERROR(SEARCH("Very limited assurance",B16)))</formula>
    </cfRule>
  </conditionalFormatting>
  <dataValidations count="1">
    <dataValidation type="list" allowBlank="1" showInputMessage="1" showErrorMessage="1" sqref="C3:C12">
      <formula1>assurance</formula1>
    </dataValidation>
  </dataValidations>
  <pageMargins left="0.7" right="0.7" top="0.75" bottom="0.75" header="0.3" footer="0.3"/>
  <pageSetup orientation="portrait" verticalDpi="0" r:id="rId1"/>
  <headerFooter>
    <oddHeader>&amp;L&amp;A&amp;C&amp;F&amp;R&amp;P</oddHeader>
    <oddFooter>&amp;C© John Cato &amp; Dr Peter Tobin, 2016. All rights reserved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view="pageLayout" zoomScaleNormal="100" workbookViewId="0">
      <selection activeCell="D52" sqref="D52"/>
    </sheetView>
  </sheetViews>
  <sheetFormatPr defaultRowHeight="15" x14ac:dyDescent="0.25"/>
  <cols>
    <col min="3" max="3" width="23.7109375" customWidth="1"/>
  </cols>
  <sheetData>
    <row r="1" spans="1:3" x14ac:dyDescent="0.25">
      <c r="A1" t="s">
        <v>28</v>
      </c>
      <c r="C1" s="8" t="s">
        <v>39</v>
      </c>
    </row>
    <row r="2" spans="1:3" x14ac:dyDescent="0.25">
      <c r="A2" t="s">
        <v>29</v>
      </c>
      <c r="C2" s="8" t="s">
        <v>40</v>
      </c>
    </row>
    <row r="3" spans="1:3" x14ac:dyDescent="0.25">
      <c r="A3" t="s">
        <v>30</v>
      </c>
      <c r="C3" s="8" t="s">
        <v>41</v>
      </c>
    </row>
    <row r="4" spans="1:3" x14ac:dyDescent="0.25">
      <c r="A4" t="s">
        <v>31</v>
      </c>
      <c r="C4" s="9" t="s">
        <v>42</v>
      </c>
    </row>
    <row r="5" spans="1:3" x14ac:dyDescent="0.25">
      <c r="C5" t="s">
        <v>44</v>
      </c>
    </row>
  </sheetData>
  <sheetProtection sheet="1" objects="1" scenarios="1" selectLockedCells="1" selectUnlockedCells="1"/>
  <conditionalFormatting sqref="C3">
    <cfRule type="containsText" dxfId="19" priority="20" operator="containsText" text="Limited assurance">
      <formula>NOT(ISERROR(SEARCH("Limited assurance",C3)))</formula>
    </cfRule>
  </conditionalFormatting>
  <conditionalFormatting sqref="C1">
    <cfRule type="containsText" dxfId="18" priority="19" operator="containsText" text="High assurance">
      <formula>NOT(ISERROR(SEARCH("High assurance",C1)))</formula>
    </cfRule>
  </conditionalFormatting>
  <conditionalFormatting sqref="C2">
    <cfRule type="containsText" dxfId="17" priority="18" operator="containsText" text="Reasonable assurance">
      <formula>NOT(ISERROR(SEARCH("Reasonable assurance",C2)))</formula>
    </cfRule>
  </conditionalFormatting>
  <conditionalFormatting sqref="C4">
    <cfRule type="containsText" dxfId="16" priority="17" operator="containsText" text="Very limited assurance">
      <formula>NOT(ISERROR(SEARCH("Very limited assurance",C4)))</formula>
    </cfRule>
  </conditionalFormatting>
  <conditionalFormatting sqref="C4">
    <cfRule type="containsText" dxfId="15" priority="16" operator="containsText" text="Very limited assurance">
      <formula>NOT(ISERROR(SEARCH("Very limited assurance",C4)))</formula>
    </cfRule>
  </conditionalFormatting>
  <conditionalFormatting sqref="C4">
    <cfRule type="containsText" dxfId="14" priority="15" operator="containsText" text="Limited assurance">
      <formula>NOT(ISERROR(SEARCH("Limited assurance",C4)))</formula>
    </cfRule>
  </conditionalFormatting>
  <conditionalFormatting sqref="C4">
    <cfRule type="containsText" dxfId="13" priority="14" operator="containsText" text="High assurance">
      <formula>NOT(ISERROR(SEARCH("High assurance",C4)))</formula>
    </cfRule>
  </conditionalFormatting>
  <conditionalFormatting sqref="C4">
    <cfRule type="containsText" dxfId="12" priority="13" operator="containsText" text="Reasonable assurance">
      <formula>NOT(ISERROR(SEARCH("Reasonable assurance",C4)))</formula>
    </cfRule>
  </conditionalFormatting>
  <conditionalFormatting sqref="C4">
    <cfRule type="containsText" dxfId="11" priority="12" operator="containsText" text="Very limited assurance">
      <formula>NOT(ISERROR(SEARCH("Very limited assurance",C4)))</formula>
    </cfRule>
  </conditionalFormatting>
  <conditionalFormatting sqref="C4">
    <cfRule type="containsText" dxfId="10" priority="11" operator="containsText" text="Limited assurance">
      <formula>NOT(ISERROR(SEARCH("Limited assurance",C4)))</formula>
    </cfRule>
  </conditionalFormatting>
  <conditionalFormatting sqref="C4">
    <cfRule type="containsText" dxfId="9" priority="10" operator="containsText" text="High assurance">
      <formula>NOT(ISERROR(SEARCH("High assurance",C4)))</formula>
    </cfRule>
  </conditionalFormatting>
  <conditionalFormatting sqref="C4">
    <cfRule type="containsText" dxfId="8" priority="9" operator="containsText" text="Reasonable assurance">
      <formula>NOT(ISERROR(SEARCH("Reasonable assurance",C4)))</formula>
    </cfRule>
  </conditionalFormatting>
  <conditionalFormatting sqref="C4">
    <cfRule type="containsText" dxfId="7" priority="8" operator="containsText" text="Very limited assurance">
      <formula>NOT(ISERROR(SEARCH("Very limited assurance",C4)))</formula>
    </cfRule>
  </conditionalFormatting>
  <conditionalFormatting sqref="C4">
    <cfRule type="containsText" dxfId="6" priority="7" operator="containsText" text="Limited assurance">
      <formula>NOT(ISERROR(SEARCH("Limited assurance",C4)))</formula>
    </cfRule>
  </conditionalFormatting>
  <conditionalFormatting sqref="C4">
    <cfRule type="containsText" dxfId="5" priority="6" operator="containsText" text="High assurance">
      <formula>NOT(ISERROR(SEARCH("High assurance",C4)))</formula>
    </cfRule>
  </conditionalFormatting>
  <conditionalFormatting sqref="C4">
    <cfRule type="containsText" dxfId="4" priority="5" operator="containsText" text="Reasonable assurance">
      <formula>NOT(ISERROR(SEARCH("Reasonable assurance",C4)))</formula>
    </cfRule>
  </conditionalFormatting>
  <conditionalFormatting sqref="C4">
    <cfRule type="containsText" dxfId="3" priority="4" operator="containsText" text="Limited assurance">
      <formula>NOT(ISERROR(SEARCH("Limited assurance",C4)))</formula>
    </cfRule>
  </conditionalFormatting>
  <conditionalFormatting sqref="C4">
    <cfRule type="containsText" dxfId="2" priority="3" operator="containsText" text="High assurance">
      <formula>NOT(ISERROR(SEARCH("High assurance",C4)))</formula>
    </cfRule>
  </conditionalFormatting>
  <conditionalFormatting sqref="C4">
    <cfRule type="containsText" dxfId="1" priority="2" operator="containsText" text="Reasonable assurance">
      <formula>NOT(ISERROR(SEARCH("Reasonable assurance",C4)))</formula>
    </cfRule>
  </conditionalFormatting>
  <conditionalFormatting sqref="C4">
    <cfRule type="containsText" dxfId="0" priority="1" operator="containsText" text="Very limited assurance">
      <formula>NOT(ISERROR(SEARCH("Very limited assurance",C4)))</formula>
    </cfRule>
  </conditionalFormatting>
  <pageMargins left="0.7" right="0.7" top="0.75" bottom="0.75" header="0.3" footer="0.3"/>
  <pageSetup orientation="portrait" r:id="rId1"/>
  <headerFooter>
    <oddHeader>&amp;L&amp;A&amp;C&amp;F&amp;R&amp;P</oddHeader>
    <oddFooter>&amp;C©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4" sqref="I4"/>
    </sheetView>
  </sheetViews>
  <sheetFormatPr defaultRowHeight="15" x14ac:dyDescent="0.25"/>
  <sheetData/>
  <sheetProtection sheet="1" objects="1" scenarios="1" selectLockedCells="1" selectUnlockedCells="1"/>
  <pageMargins left="0.7" right="0.7" top="0.75" bottom="0.75" header="0.3" footer="0.3"/>
  <pageSetup orientation="portrait" r:id="rId1"/>
  <headerFooter>
    <oddHeader>&amp;L&amp;A&amp;C&amp;F&amp;R&amp;P</oddHeader>
    <oddFooter>&amp;C© John Cato &amp; Dr Peter Tobin, 2016. All rights reserved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22" customWidth="1"/>
  </cols>
  <sheetData>
    <row r="1" spans="1:2" ht="63" x14ac:dyDescent="0.25">
      <c r="A1" s="19" t="s">
        <v>39</v>
      </c>
      <c r="B1" s="20" t="s">
        <v>65</v>
      </c>
    </row>
    <row r="2" spans="1:2" ht="47.25" x14ac:dyDescent="0.25">
      <c r="A2" s="19" t="s">
        <v>40</v>
      </c>
      <c r="B2" s="20" t="s">
        <v>66</v>
      </c>
    </row>
    <row r="3" spans="1:2" ht="59.25" customHeight="1" x14ac:dyDescent="0.25">
      <c r="A3" s="19" t="s">
        <v>41</v>
      </c>
      <c r="B3" s="20" t="s">
        <v>67</v>
      </c>
    </row>
    <row r="4" spans="1:2" ht="69.75" customHeight="1" x14ac:dyDescent="0.25">
      <c r="A4" s="19" t="s">
        <v>42</v>
      </c>
      <c r="B4" s="21" t="s">
        <v>68</v>
      </c>
    </row>
    <row r="5" spans="1:2" ht="31.5" x14ac:dyDescent="0.25">
      <c r="A5" s="19" t="s">
        <v>44</v>
      </c>
      <c r="B5" s="21" t="s">
        <v>69</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Introduction</vt:lpstr>
      <vt:lpstr>Multi-supplier Assessment</vt:lpstr>
      <vt:lpstr>Operator assessment 1</vt:lpstr>
      <vt:lpstr>Range</vt:lpstr>
      <vt:lpstr>Graph</vt:lpstr>
      <vt:lpstr>Assurance scale</vt:lpstr>
      <vt:lpstr>assurance</vt:lpstr>
      <vt:lpstr>'Multi-supplier Assessment'!Print_Area</vt:lpstr>
      <vt:lpstr>ynd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Core Licence POPI Solution provider selection matrix v3.0</dc:title>
  <dc:subject>Core Licence POPI Solution provider selection matrix v3.0</dc:subject>
  <dc:creator>Dr Peter Tobin, CGEIT, PMIITPSA, PMP</dc:creator>
  <cp:lastModifiedBy>Peter</cp:lastModifiedBy>
  <cp:lastPrinted>2016-07-15T05:43:26Z</cp:lastPrinted>
  <dcterms:created xsi:type="dcterms:W3CDTF">2015-07-21T09:47:08Z</dcterms:created>
  <dcterms:modified xsi:type="dcterms:W3CDTF">2018-11-08T11:15:59Z</dcterms:modified>
</cp:coreProperties>
</file>